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ater Rate Table" sheetId="1" r:id="rId5"/>
    <sheet state="visible" name="Rate page" sheetId="2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">
      <text>
        <t xml:space="preserve">1 unit = 100 cubic feet of water</t>
      </text>
    </comment>
    <comment authorId="0" ref="D1">
      <text>
        <t xml:space="preserve">Charge for WATER ONLY @ $2.05 per unit.</t>
      </text>
    </comment>
    <comment authorId="0" ref="E1">
      <text>
        <t xml:space="preserve">$23.56 Base Rate does not include any water
$24.37 Capital Improvement Plan Funding Surcharge
$14.63 Water Storage Tank Surcharge</t>
      </text>
    </comment>
  </commentList>
</comments>
</file>

<file path=xl/sharedStrings.xml><?xml version="1.0" encoding="utf-8"?>
<sst xmlns="http://schemas.openxmlformats.org/spreadsheetml/2006/main" count="110" uniqueCount="109">
  <si>
    <t>Monthly Fixed Charges</t>
  </si>
  <si>
    <t>Monthly Variable Charges</t>
  </si>
  <si>
    <t>Rate Adjustment Option #2 Five-Year Rate Schedule</t>
  </si>
  <si>
    <t>Residential Base Rate</t>
  </si>
  <si>
    <t>Water Storage Tank Surcharge</t>
  </si>
  <si>
    <t>CRP Fund Surcharge</t>
  </si>
  <si>
    <t>Tier Rate Per Unit of Water</t>
  </si>
  <si>
    <t>Year 1</t>
  </si>
  <si>
    <t>Year 2</t>
  </si>
  <si>
    <t>Year 3</t>
  </si>
  <si>
    <t>Year 4</t>
  </si>
  <si>
    <t>Year 5</t>
  </si>
  <si>
    <t>Usage Rate per 100 CF - No usage in Base Rate</t>
  </si>
  <si>
    <t>Annual Increase to Base and Usage Rates</t>
  </si>
  <si>
    <t>Affordability Index</t>
  </si>
  <si>
    <t>Budget from Water Rate Analysis Option #2</t>
  </si>
  <si>
    <t>TYPICAL PARTS AND COSTS FOR A 1" WATER SERVICE INSTALLATION</t>
  </si>
  <si>
    <t>BUDGET FY 2024-25</t>
  </si>
  <si>
    <t>1) 6" Saddle</t>
  </si>
  <si>
    <t>BR1S &amp; BR2S</t>
  </si>
  <si>
    <t>Base + Usage Rate Revenue</t>
  </si>
  <si>
    <t>2) 1" Corporation Stop</t>
  </si>
  <si>
    <t>Mueller® 300 Ball Corporation Valve B-25029N</t>
  </si>
  <si>
    <t>Uncollectible Receivables</t>
  </si>
  <si>
    <t xml:space="preserve">4) Municipex or Poly </t>
  </si>
  <si>
    <t>1 1/4" pipe 261096-300</t>
  </si>
  <si>
    <t>Total Operating Revenue</t>
  </si>
  <si>
    <t>5) Meter/Stop Valve</t>
  </si>
  <si>
    <t>Mueller ® 300™ Ball Valve</t>
  </si>
  <si>
    <t>Operating Costs</t>
  </si>
  <si>
    <t>6) Meter Gaskets</t>
  </si>
  <si>
    <t>1/16" Rubber/leather</t>
  </si>
  <si>
    <t>Debt Service</t>
  </si>
  <si>
    <t>7) Check Valve</t>
  </si>
  <si>
    <t>Straight Dual Check Valve H-14242N</t>
  </si>
  <si>
    <t>Operating Reserves</t>
  </si>
  <si>
    <t>8) 3" pipe</t>
  </si>
  <si>
    <t>NPT Standard</t>
  </si>
  <si>
    <t>Emergency Reserves</t>
  </si>
  <si>
    <t>9) Courtesy Ball Valve</t>
  </si>
  <si>
    <t>ANSI B1.20.1</t>
  </si>
  <si>
    <t>CRP Reserves</t>
  </si>
  <si>
    <t>10) 6" Pipe</t>
  </si>
  <si>
    <t>Total Costs</t>
  </si>
  <si>
    <t>11) Water Regulator</t>
  </si>
  <si>
    <t>LFN45BU1 M1-1</t>
  </si>
  <si>
    <t>Revenue Operating Revenue Over/(Under) Costs</t>
  </si>
  <si>
    <t>12) Male Thread-Coupling PVC</t>
  </si>
  <si>
    <t>E943F-30-HD</t>
  </si>
  <si>
    <t>Non-Operating Revenue</t>
  </si>
  <si>
    <t>13) PVC Glue+Primer</t>
  </si>
  <si>
    <t>RH-RHBV-HDYPK-H</t>
  </si>
  <si>
    <t>Property Tax Apportionment</t>
  </si>
  <si>
    <t>14) Concrete Meter Box w/lid</t>
  </si>
  <si>
    <t>W300M</t>
  </si>
  <si>
    <t>Meter Installation Fees</t>
  </si>
  <si>
    <t>15) Water Meter</t>
  </si>
  <si>
    <t xml:space="preserve">S116-B00-B11-A2-05A   </t>
  </si>
  <si>
    <t>Total Non-Operating Revenue</t>
  </si>
  <si>
    <t>16) Meter Adapter</t>
  </si>
  <si>
    <t>H-10890N</t>
  </si>
  <si>
    <t>Net Revenue</t>
  </si>
  <si>
    <t xml:space="preserve">Mueller Catalog - Full Line </t>
  </si>
  <si>
    <t>FIRE HYDRANTS</t>
  </si>
  <si>
    <r>
      <rPr>
        <rFont val="Lato, sans-serif"/>
        <color rgb="FF1155CC"/>
        <sz val="14.0"/>
        <u/>
      </rPr>
      <t>Sec 9 - Fire Hydrants</t>
    </r>
  </si>
  <si>
    <t>FIRE HYDRANT SECURITY</t>
  </si>
  <si>
    <r>
      <rPr>
        <rFont val="Lato, sans-serif"/>
        <color rgb="FF1155CC"/>
        <sz val="14.0"/>
        <u/>
      </rPr>
      <t>Sec 9A - Fire Hydrant Security</t>
    </r>
  </si>
  <si>
    <t>FIRE PROTECTION</t>
  </si>
  <si>
    <r>
      <rPr>
        <rFont val="Lato, sans-serif"/>
        <color rgb="FF1155CC"/>
        <sz val="14.0"/>
        <u/>
      </rPr>
      <t>Sec A-1 - UL/FM FireHydrants</t>
    </r>
  </si>
  <si>
    <r>
      <rPr>
        <rFont val="Lato, sans-serif"/>
        <color rgb="FF1155CC"/>
        <sz val="14.0"/>
        <u/>
      </rPr>
      <t>Sec B-1 - UL/FM Gate Valves</t>
    </r>
  </si>
  <si>
    <r>
      <rPr>
        <rFont val="Lato, sans-serif"/>
        <color rgb="FF1155CC"/>
        <sz val="14.0"/>
        <u/>
      </rPr>
      <t>Sec C-1 - UL/FM Check Valves</t>
    </r>
  </si>
  <si>
    <r>
      <rPr>
        <rFont val="Lato, sans-serif"/>
        <color rgb="FF1155CC"/>
        <sz val="14.0"/>
        <u/>
      </rPr>
      <t>Sec D-1 - UL/FM Tapping Materials</t>
    </r>
  </si>
  <si>
    <r>
      <rPr>
        <rFont val="Lato, sans-serif"/>
        <color rgb="FF1155CC"/>
        <sz val="14.0"/>
        <u/>
      </rPr>
      <t>Sec E-1 - UL/FM Indicator Posts</t>
    </r>
  </si>
  <si>
    <r>
      <rPr>
        <rFont val="Lato, sans-serif"/>
        <color rgb="FF1155CC"/>
        <sz val="14.0"/>
        <u/>
      </rPr>
      <t>Sec G-1 - UL/FM Automatic Control Valves</t>
    </r>
  </si>
  <si>
    <t>HYDRO-GUARD®</t>
  </si>
  <si>
    <r>
      <rPr>
        <rFont val="Lato, sans-serif"/>
        <color rgb="FF1155CC"/>
        <sz val="14.0"/>
        <u/>
      </rPr>
      <t>Sec 16 - Hydro-Guard®</t>
    </r>
  </si>
  <si>
    <t>MACHINES &amp; TOOLS</t>
  </si>
  <si>
    <r>
      <rPr>
        <rFont val="Lato, sans-serif"/>
        <color rgb="FF1155CC"/>
        <sz val="14.0"/>
        <u/>
      </rPr>
      <t>Sec 1 - Drilling &amp; Tapping Machines</t>
    </r>
  </si>
  <si>
    <r>
      <rPr>
        <rFont val="Lato, sans-serif"/>
        <color rgb="FF1155CC"/>
        <sz val="14.0"/>
        <u/>
      </rPr>
      <t>Sec 2 - Small Drilling Machines</t>
    </r>
  </si>
  <si>
    <r>
      <rPr>
        <rFont val="Lato, sans-serif"/>
        <color rgb="FF1155CC"/>
        <sz val="14.0"/>
        <u/>
      </rPr>
      <t>Sec 3 - Large Drilling Machines</t>
    </r>
  </si>
  <si>
    <t>PIPE REPAIR</t>
  </si>
  <si>
    <r>
      <rPr>
        <rFont val="Lato, sans-serif"/>
        <color rgb="FF1155CC"/>
        <sz val="14.0"/>
        <u/>
      </rPr>
      <t>Sec 4 - Service Saddles</t>
    </r>
  </si>
  <si>
    <r>
      <rPr>
        <rFont val="Lato, sans-serif"/>
        <color rgb="FF1155CC"/>
        <sz val="14.0"/>
        <u/>
      </rPr>
      <t>Sec 14 - Pipe Couplings</t>
    </r>
  </si>
  <si>
    <r>
      <rPr>
        <rFont val="Lato, sans-serif"/>
        <color rgb="FF1155CC"/>
        <sz val="14.0"/>
        <u/>
      </rPr>
      <t>Sec 15 - Stainless Steel Pipe Repair Clamps</t>
    </r>
  </si>
  <si>
    <t>SERVICE BRASS</t>
  </si>
  <si>
    <r>
      <rPr>
        <rFont val="Lato, sans-serif"/>
        <color rgb="FF1155CC"/>
        <sz val="14.0"/>
        <u/>
      </rPr>
      <t>Sec 5 - Corporation Valves</t>
    </r>
  </si>
  <si>
    <r>
      <rPr>
        <rFont val="Lato, sans-serif"/>
        <color rgb="FF1155CC"/>
        <sz val="14.0"/>
        <u/>
      </rPr>
      <t>Sec 6 - Service Fittings</t>
    </r>
  </si>
  <si>
    <r>
      <rPr>
        <rFont val="Lato, sans-serif"/>
        <color rgb="FF1155CC"/>
        <sz val="14.0"/>
        <u/>
      </rPr>
      <t>Sec 6A - Insulated Products</t>
    </r>
  </si>
  <si>
    <r>
      <rPr>
        <rFont val="Lato, sans-serif"/>
        <color rgb="FF1155CC"/>
        <sz val="14.0"/>
        <u/>
      </rPr>
      <t>Sec 7 - Curb Valves and Boxes</t>
    </r>
  </si>
  <si>
    <r>
      <rPr>
        <rFont val="Lato, sans-serif"/>
        <color rgb="FF1155CC"/>
        <sz val="14.0"/>
        <u/>
      </rPr>
      <t>Sec 8 - Copper Meter Setters</t>
    </r>
  </si>
  <si>
    <r>
      <rPr>
        <rFont val="Lato, sans-serif"/>
        <color rgb="FF1155CC"/>
        <sz val="14.0"/>
        <u/>
      </rPr>
      <t>Sec 8A - Copper Meter Yokes</t>
    </r>
  </si>
  <si>
    <r>
      <rPr>
        <rFont val="Lato, sans-serif"/>
        <color rgb="FF1155CC"/>
        <sz val="14.0"/>
        <u/>
      </rPr>
      <t>Sec 8B - Iron Meter Yokes</t>
    </r>
  </si>
  <si>
    <r>
      <rPr>
        <rFont val="Lato, sans-serif"/>
        <color rgb="FF1155CC"/>
        <sz val="14.0"/>
        <u/>
      </rPr>
      <t>Sec 8C - Cast Iron Meter Boxes</t>
    </r>
  </si>
  <si>
    <r>
      <rPr>
        <rFont val="Lato, sans-serif"/>
        <color rgb="FF1155CC"/>
        <sz val="14.0"/>
        <u/>
      </rPr>
      <t>Sec 8D - Meter and Check Valves (includes Service Valves)</t>
    </r>
  </si>
  <si>
    <r>
      <rPr>
        <rFont val="Lato, sans-serif"/>
        <color rgb="FF1155CC"/>
        <sz val="14.0"/>
        <u/>
      </rPr>
      <t>Sec 8E - Meter Couplings and Meter Boxes</t>
    </r>
  </si>
  <si>
    <r>
      <rPr>
        <rFont val="Lato, sans-serif"/>
        <color rgb="FF1155CC"/>
        <sz val="14.0"/>
        <u/>
      </rPr>
      <t>Sec 8F - PVC Meter Boxes and Vaults</t>
    </r>
  </si>
  <si>
    <t>VALVES</t>
  </si>
  <si>
    <r>
      <rPr>
        <rFont val="Lato, sans-serif"/>
        <color rgb="FF1155CC"/>
        <sz val="14.0"/>
        <u/>
      </rPr>
      <t>Sec 10 - Resilient Wedge Gate Valves</t>
    </r>
  </si>
  <si>
    <r>
      <rPr>
        <rFont val="Lato, sans-serif"/>
        <color rgb="FF1155CC"/>
        <sz val="14.0"/>
        <u/>
      </rPr>
      <t>Sec 11 - Butterfly Valves</t>
    </r>
  </si>
  <si>
    <r>
      <rPr>
        <rFont val="Lato, sans-serif"/>
        <color rgb="FF1155CC"/>
        <sz val="14.0"/>
        <u/>
      </rPr>
      <t>Sec 12 - Tapping Materials</t>
    </r>
  </si>
  <si>
    <r>
      <rPr>
        <rFont val="Lato, sans-serif"/>
        <color rgb="FF1155CC"/>
        <sz val="14.0"/>
        <u/>
      </rPr>
      <t>Sec 13 - Check Valves</t>
    </r>
  </si>
  <si>
    <t>Gallons</t>
  </si>
  <si>
    <t>Cubic Feet</t>
  </si>
  <si>
    <t>Billed Units of Water</t>
  </si>
  <si>
    <t>Residential Usage Charge</t>
  </si>
  <si>
    <t>Fixed Rate Charges</t>
  </si>
  <si>
    <t>Invoice Total</t>
  </si>
  <si>
    <t>Cost Per Cubic foot</t>
  </si>
  <si>
    <t>Cost Per Gallon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</si>
</sst>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&quot;$&quot;#,##0.00_);\(&quot;$&quot;#,##0.00\)"/>
    <numFmt numFmtId="166" formatCode="_(&quot;$&quot;* #,##0.00_);_(&quot;$&quot;* \(#,##0.00\);_(&quot;$&quot;* &quot;-&quot;??_);_(@_)"/>
    <numFmt numFmtId="167" formatCode="&quot;$&quot;#,##0.000"/>
  </numFmts>
  <fonts count="23">
    <font>
      <sz val="14.0"/>
      <color theme="1"/>
      <name val="Arial"/>
      <scheme val="minor"/>
    </font>
    <font>
      <b/>
      <sz val="14.0"/>
      <color theme="1"/>
      <name val="Aptos Narrow"/>
    </font>
    <font>
      <sz val="19.0"/>
      <color theme="1"/>
      <name val="Arial"/>
    </font>
    <font/>
    <font>
      <sz val="14.0"/>
      <color theme="1"/>
      <name val="Aptos Narrow"/>
    </font>
    <font>
      <sz val="14.0"/>
      <color theme="1"/>
      <name val="Arial"/>
    </font>
    <font>
      <sz val="14.0"/>
      <color theme="0"/>
      <name val="Aptos Narrow"/>
    </font>
    <font>
      <b/>
      <sz val="16.0"/>
      <color theme="1"/>
      <name val="Aptos Narrow"/>
    </font>
    <font>
      <b/>
      <sz val="14.0"/>
      <color theme="1"/>
      <name val="Arial"/>
    </font>
    <font>
      <b/>
      <sz val="12.0"/>
      <color theme="1"/>
      <name val="Calibri"/>
    </font>
    <font>
      <u/>
      <sz val="14.0"/>
      <color rgb="FF0000FF"/>
      <name val="Arial"/>
    </font>
    <font>
      <sz val="12.0"/>
      <color theme="1"/>
      <name val="Calibri"/>
    </font>
    <font>
      <u/>
      <sz val="14.0"/>
      <color rgb="FF0000FF"/>
      <name val="Lato"/>
    </font>
    <font>
      <u/>
      <sz val="14.0"/>
      <color rgb="FF0000FF"/>
      <name val="Arial"/>
    </font>
    <font>
      <u/>
      <color rgb="FF0000FF"/>
    </font>
    <font>
      <i/>
      <sz val="14.0"/>
      <color rgb="FF202020"/>
      <name val="Arial"/>
    </font>
    <font>
      <b/>
      <sz val="14.0"/>
      <color rgb="FF202020"/>
      <name val="Arial"/>
    </font>
    <font>
      <u/>
      <sz val="14.0"/>
      <color rgb="FFFFFFFF"/>
      <name val="Arial"/>
    </font>
    <font>
      <sz val="14.0"/>
      <color rgb="FF000000"/>
      <name val="Lato"/>
    </font>
    <font>
      <u/>
      <sz val="14.0"/>
      <color rgb="FF636363"/>
      <name val="Lato"/>
    </font>
    <font>
      <color rgb="FF000000"/>
      <name val="Lato"/>
    </font>
    <font>
      <sz val="14.0"/>
      <color rgb="FFFFFFFF"/>
      <name val="Aptos Narrow"/>
    </font>
    <font>
      <sz val="14.0"/>
      <color rgb="FFFFFFFF"/>
      <name val="Arial"/>
    </font>
  </fonts>
  <fills count="1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B3E5A1"/>
        <bgColor rgb="FFB3E5A1"/>
      </patternFill>
    </fill>
    <fill>
      <patternFill patternType="solid">
        <fgColor rgb="FFC1E4F5"/>
        <bgColor rgb="FFC1E4F5"/>
      </patternFill>
    </fill>
    <fill>
      <patternFill patternType="solid">
        <fgColor rgb="FFDBE9F7"/>
        <bgColor rgb="FFDBE9F7"/>
      </patternFill>
    </fill>
    <fill>
      <patternFill patternType="solid">
        <fgColor rgb="FFA6C9EB"/>
        <bgColor rgb="FFA6C9EB"/>
      </patternFill>
    </fill>
    <fill>
      <patternFill patternType="solid">
        <fgColor rgb="FF4D94D8"/>
        <bgColor rgb="FF4D94D8"/>
      </patternFill>
    </fill>
    <fill>
      <patternFill patternType="solid">
        <fgColor rgb="FF215E99"/>
        <bgColor rgb="FF215E99"/>
      </patternFill>
    </fill>
    <fill>
      <patternFill patternType="solid">
        <fgColor rgb="FF153D64"/>
        <bgColor rgb="FF153D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D85C6"/>
        <bgColor rgb="FF3D85C6"/>
      </patternFill>
    </fill>
  </fills>
  <borders count="3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0" xfId="0" applyAlignment="1" applyFont="1">
      <alignment horizontal="center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4" fontId="2" numFmtId="0" xfId="0" applyAlignment="1" applyBorder="1" applyFill="1" applyFont="1">
      <alignment horizontal="center" shrinkToFit="0" wrapText="1"/>
    </xf>
    <xf borderId="0" fillId="0" fontId="4" numFmtId="0" xfId="0" applyFont="1"/>
    <xf borderId="5" fillId="5" fontId="1" numFmtId="0" xfId="0" applyAlignment="1" applyBorder="1" applyFill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1" fillId="3" fontId="4" numFmtId="0" xfId="0" applyAlignment="1" applyBorder="1" applyFont="1">
      <alignment horizontal="center" shrinkToFit="0" wrapText="1"/>
    </xf>
    <xf borderId="1" fillId="4" fontId="5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right"/>
    </xf>
    <xf borderId="8" fillId="6" fontId="4" numFmtId="0" xfId="0" applyAlignment="1" applyBorder="1" applyFill="1" applyFont="1">
      <alignment horizontal="right"/>
    </xf>
    <xf borderId="9" fillId="7" fontId="5" numFmtId="0" xfId="0" applyAlignment="1" applyBorder="1" applyFill="1" applyFont="1">
      <alignment horizontal="right"/>
    </xf>
    <xf borderId="9" fillId="8" fontId="4" numFmtId="0" xfId="0" applyAlignment="1" applyBorder="1" applyFill="1" applyFont="1">
      <alignment horizontal="right"/>
    </xf>
    <xf borderId="9" fillId="9" fontId="6" numFmtId="0" xfId="0" applyAlignment="1" applyBorder="1" applyFill="1" applyFont="1">
      <alignment horizontal="right"/>
    </xf>
    <xf borderId="10" fillId="10" fontId="6" numFmtId="0" xfId="0" applyAlignment="1" applyBorder="1" applyFill="1" applyFont="1">
      <alignment horizontal="right"/>
    </xf>
    <xf borderId="0" fillId="0" fontId="5" numFmtId="164" xfId="0" applyAlignment="1" applyFont="1" applyNumberFormat="1">
      <alignment horizontal="right" readingOrder="1" shrinkToFit="0" wrapText="1"/>
    </xf>
    <xf borderId="0" fillId="0" fontId="4" numFmtId="164" xfId="0" applyAlignment="1" applyFont="1" applyNumberFormat="1">
      <alignment horizontal="right"/>
    </xf>
    <xf borderId="8" fillId="0" fontId="4" numFmtId="165" xfId="0" applyBorder="1" applyFont="1" applyNumberFormat="1"/>
    <xf borderId="9" fillId="0" fontId="4" numFmtId="165" xfId="0" applyBorder="1" applyFont="1" applyNumberFormat="1"/>
    <xf borderId="10" fillId="0" fontId="4" numFmtId="165" xfId="0" applyBorder="1" applyFont="1" applyNumberFormat="1"/>
    <xf borderId="0" fillId="0" fontId="5" numFmtId="165" xfId="0" applyAlignment="1" applyFont="1" applyNumberFormat="1">
      <alignment horizontal="right"/>
    </xf>
    <xf borderId="0" fillId="0" fontId="4" numFmtId="165" xfId="0" applyAlignment="1" applyFont="1" applyNumberFormat="1">
      <alignment horizontal="right"/>
    </xf>
    <xf borderId="0" fillId="0" fontId="5" numFmtId="0" xfId="0" applyAlignment="1" applyFont="1">
      <alignment horizontal="right" shrinkToFit="0" wrapText="1"/>
    </xf>
    <xf borderId="0" fillId="0" fontId="5" numFmtId="164" xfId="0" applyAlignment="1" applyFont="1" applyNumberFormat="1">
      <alignment horizontal="right"/>
    </xf>
    <xf borderId="0" fillId="0" fontId="4" numFmtId="0" xfId="0" applyAlignment="1" applyFont="1">
      <alignment horizontal="right" shrinkToFit="0" wrapText="1"/>
    </xf>
    <xf borderId="8" fillId="0" fontId="4" numFmtId="0" xfId="0" applyBorder="1" applyFont="1"/>
    <xf borderId="9" fillId="0" fontId="5" numFmtId="10" xfId="0" applyBorder="1" applyFont="1" applyNumberFormat="1"/>
    <xf borderId="9" fillId="0" fontId="4" numFmtId="10" xfId="0" applyBorder="1" applyFont="1" applyNumberFormat="1"/>
    <xf borderId="10" fillId="0" fontId="4" numFmtId="10" xfId="0" applyBorder="1" applyFont="1" applyNumberFormat="1"/>
    <xf borderId="11" fillId="0" fontId="4" numFmtId="10" xfId="0" applyBorder="1" applyFont="1" applyNumberFormat="1"/>
    <xf borderId="12" fillId="0" fontId="4" numFmtId="10" xfId="0" applyBorder="1" applyFont="1" applyNumberFormat="1"/>
    <xf borderId="13" fillId="0" fontId="4" numFmtId="10" xfId="0" applyBorder="1" applyFont="1" applyNumberFormat="1"/>
    <xf borderId="0" fillId="0" fontId="7" numFmtId="0" xfId="0" applyFont="1"/>
    <xf borderId="14" fillId="0" fontId="8" numFmtId="0" xfId="0" applyAlignment="1" applyBorder="1" applyFont="1">
      <alignment horizontal="center" readingOrder="0"/>
    </xf>
    <xf borderId="15" fillId="0" fontId="3" numFmtId="0" xfId="0" applyBorder="1" applyFont="1"/>
    <xf borderId="16" fillId="0" fontId="3" numFmtId="0" xfId="0" applyBorder="1" applyFont="1"/>
    <xf borderId="17" fillId="0" fontId="9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9" fillId="0" fontId="3" numFmtId="0" xfId="0" applyBorder="1" applyFont="1"/>
    <xf borderId="20" fillId="0" fontId="5" numFmtId="0" xfId="0" applyBorder="1" applyFont="1"/>
    <xf borderId="21" fillId="11" fontId="10" numFmtId="166" xfId="0" applyAlignment="1" applyBorder="1" applyFill="1" applyFont="1" applyNumberFormat="1">
      <alignment horizontal="right" readingOrder="0"/>
    </xf>
    <xf borderId="21" fillId="0" fontId="8" numFmtId="164" xfId="0" applyAlignment="1" applyBorder="1" applyFont="1" applyNumberFormat="1">
      <alignment horizontal="right"/>
    </xf>
    <xf borderId="22" fillId="0" fontId="9" numFmtId="0" xfId="0" applyAlignment="1" applyBorder="1" applyFont="1">
      <alignment horizontal="center"/>
    </xf>
    <xf borderId="23" fillId="0" fontId="3" numFmtId="0" xfId="0" applyBorder="1" applyFont="1"/>
    <xf borderId="24" fillId="0" fontId="3" numFmtId="0" xfId="0" applyBorder="1" applyFont="1"/>
    <xf borderId="21" fillId="0" fontId="11" numFmtId="164" xfId="0" applyAlignment="1" applyBorder="1" applyFont="1" applyNumberFormat="1">
      <alignment horizontal="center" shrinkToFit="0" vertical="center" wrapText="1"/>
    </xf>
    <xf borderId="25" fillId="0" fontId="11" numFmtId="164" xfId="0" applyAlignment="1" applyBorder="1" applyFont="1" applyNumberFormat="1">
      <alignment horizontal="center" shrinkToFit="0" vertical="center" wrapText="1"/>
    </xf>
    <xf borderId="0" fillId="11" fontId="12" numFmtId="166" xfId="0" applyAlignment="1" applyFont="1" applyNumberFormat="1">
      <alignment readingOrder="0" shrinkToFit="0" wrapText="1"/>
    </xf>
    <xf borderId="9" fillId="0" fontId="5" numFmtId="0" xfId="0" applyAlignment="1" applyBorder="1" applyFont="1">
      <alignment horizontal="right"/>
    </xf>
    <xf borderId="9" fillId="0" fontId="8" numFmtId="164" xfId="0" applyAlignment="1" applyBorder="1" applyFont="1" applyNumberFormat="1">
      <alignment horizontal="right"/>
    </xf>
    <xf borderId="26" fillId="0" fontId="9" numFmtId="0" xfId="0" applyAlignment="1" applyBorder="1" applyFont="1">
      <alignment horizontal="center" readingOrder="1" shrinkToFit="0" wrapText="1"/>
    </xf>
    <xf borderId="27" fillId="0" fontId="3" numFmtId="0" xfId="0" applyBorder="1" applyFont="1"/>
    <xf borderId="28" fillId="0" fontId="3" numFmtId="0" xfId="0" applyBorder="1" applyFont="1"/>
    <xf borderId="9" fillId="0" fontId="11" numFmtId="164" xfId="0" applyAlignment="1" applyBorder="1" applyFont="1" applyNumberFormat="1">
      <alignment horizontal="center" vertical="center"/>
    </xf>
    <xf borderId="29" fillId="0" fontId="11" numFmtId="164" xfId="0" applyAlignment="1" applyBorder="1" applyFont="1" applyNumberFormat="1">
      <alignment horizontal="center" vertical="center"/>
    </xf>
    <xf borderId="20" fillId="0" fontId="5" numFmtId="0" xfId="0" applyAlignment="1" applyBorder="1" applyFont="1">
      <alignment readingOrder="0"/>
    </xf>
    <xf borderId="9" fillId="0" fontId="13" numFmtId="166" xfId="0" applyAlignment="1" applyBorder="1" applyFont="1" applyNumberFormat="1">
      <alignment horizontal="right" readingOrder="0"/>
    </xf>
    <xf borderId="9" fillId="0" fontId="8" numFmtId="164" xfId="0" applyAlignment="1" applyBorder="1" applyFont="1" applyNumberFormat="1">
      <alignment horizontal="right" readingOrder="0"/>
    </xf>
    <xf borderId="26" fillId="0" fontId="9" numFmtId="0" xfId="0" applyAlignment="1" applyBorder="1" applyFont="1">
      <alignment horizontal="center"/>
    </xf>
    <xf borderId="0" fillId="0" fontId="14" numFmtId="166" xfId="0" applyAlignment="1" applyFont="1" applyNumberFormat="1">
      <alignment readingOrder="0"/>
    </xf>
    <xf borderId="9" fillId="0" fontId="9" numFmtId="164" xfId="0" applyAlignment="1" applyBorder="1" applyFont="1" applyNumberFormat="1">
      <alignment horizontal="center" vertical="center"/>
    </xf>
    <xf borderId="29" fillId="0" fontId="9" numFmtId="164" xfId="0" applyAlignment="1" applyBorder="1" applyFont="1" applyNumberFormat="1">
      <alignment horizontal="center" vertical="center"/>
    </xf>
    <xf borderId="9" fillId="0" fontId="5" numFmtId="166" xfId="0" applyAlignment="1" applyBorder="1" applyFont="1" applyNumberFormat="1">
      <alignment horizontal="right"/>
    </xf>
    <xf borderId="0" fillId="0" fontId="4" numFmtId="164" xfId="0" applyFont="1" applyNumberFormat="1"/>
    <xf borderId="20" fillId="0" fontId="5" numFmtId="164" xfId="0" applyAlignment="1" applyBorder="1" applyFont="1" applyNumberFormat="1">
      <alignment readingOrder="0"/>
    </xf>
    <xf borderId="9" fillId="11" fontId="5" numFmtId="166" xfId="0" applyAlignment="1" applyBorder="1" applyFont="1" applyNumberFormat="1">
      <alignment horizontal="right"/>
    </xf>
    <xf borderId="26" fillId="12" fontId="9" numFmtId="0" xfId="0" applyAlignment="1" applyBorder="1" applyFill="1" applyFont="1">
      <alignment horizontal="center"/>
    </xf>
    <xf borderId="9" fillId="12" fontId="11" numFmtId="164" xfId="0" applyAlignment="1" applyBorder="1" applyFont="1" applyNumberFormat="1">
      <alignment horizontal="center" vertical="center"/>
    </xf>
    <xf borderId="29" fillId="12" fontId="11" numFmtId="164" xfId="0" applyAlignment="1" applyBorder="1" applyFont="1" applyNumberFormat="1">
      <alignment horizontal="center" vertical="center"/>
    </xf>
    <xf borderId="9" fillId="0" fontId="5" numFmtId="164" xfId="0" applyAlignment="1" applyBorder="1" applyFont="1" applyNumberFormat="1">
      <alignment horizontal="right"/>
    </xf>
    <xf borderId="21" fillId="0" fontId="5" numFmtId="0" xfId="0" applyAlignment="1" applyBorder="1" applyFont="1">
      <alignment horizontal="right"/>
    </xf>
    <xf borderId="8" fillId="0" fontId="15" numFmtId="166" xfId="0" applyAlignment="1" applyBorder="1" applyFont="1" applyNumberFormat="1">
      <alignment readingOrder="0"/>
    </xf>
    <xf borderId="9" fillId="0" fontId="16" numFmtId="166" xfId="0" applyAlignment="1" applyBorder="1" applyFont="1" applyNumberFormat="1">
      <alignment horizontal="center"/>
    </xf>
    <xf borderId="30" fillId="0" fontId="9" numFmtId="0" xfId="0" applyAlignment="1" applyBorder="1" applyFont="1">
      <alignment horizontal="center"/>
    </xf>
    <xf borderId="31" fillId="0" fontId="3" numFmtId="0" xfId="0" applyBorder="1" applyFont="1"/>
    <xf borderId="32" fillId="0" fontId="3" numFmtId="0" xfId="0" applyBorder="1" applyFont="1"/>
    <xf borderId="33" fillId="0" fontId="9" numFmtId="164" xfId="0" applyAlignment="1" applyBorder="1" applyFont="1" applyNumberFormat="1">
      <alignment horizontal="center" vertical="center"/>
    </xf>
    <xf borderId="34" fillId="0" fontId="9" numFmtId="164" xfId="0" applyAlignment="1" applyBorder="1" applyFont="1" applyNumberFormat="1">
      <alignment horizontal="center" vertical="center"/>
    </xf>
    <xf borderId="0" fillId="13" fontId="17" numFmtId="164" xfId="0" applyAlignment="1" applyFill="1" applyFont="1" applyNumberFormat="1">
      <alignment readingOrder="0"/>
    </xf>
    <xf borderId="0" fillId="0" fontId="4" numFmtId="167" xfId="0" applyFont="1" applyNumberFormat="1"/>
    <xf borderId="0" fillId="0" fontId="4" numFmtId="3" xfId="0" applyFont="1" applyNumberFormat="1"/>
    <xf borderId="0" fillId="11" fontId="18" numFmtId="164" xfId="0" applyAlignment="1" applyFont="1" applyNumberFormat="1">
      <alignment readingOrder="0"/>
    </xf>
    <xf borderId="0" fillId="11" fontId="19" numFmtId="164" xfId="0" applyAlignment="1" applyFont="1" applyNumberFormat="1">
      <alignment readingOrder="0"/>
    </xf>
    <xf borderId="0" fillId="11" fontId="20" numFmtId="164" xfId="0" applyAlignment="1" applyFont="1" applyNumberFormat="1">
      <alignment readingOrder="0"/>
    </xf>
    <xf borderId="0" fillId="0" fontId="21" numFmtId="0" xfId="0" applyAlignment="1" applyFont="1">
      <alignment horizontal="center" shrinkToFit="0" vertical="center" wrapText="1"/>
    </xf>
    <xf borderId="0" fillId="0" fontId="22" numFmtId="0" xfId="0" applyAlignment="1" applyFont="1">
      <alignment horizontal="center" shrinkToFit="0" vertical="center" wrapText="1"/>
    </xf>
    <xf borderId="1" fillId="2" fontId="4" numFmtId="3" xfId="0" applyBorder="1" applyFont="1" applyNumberFormat="1"/>
    <xf borderId="1" fillId="2" fontId="4" numFmtId="164" xfId="0" applyBorder="1" applyFont="1" applyNumberFormat="1"/>
    <xf borderId="1" fillId="2" fontId="5" numFmtId="164" xfId="0" applyBorder="1" applyFont="1" applyNumberFormat="1"/>
    <xf borderId="1" fillId="2" fontId="4" numFmtId="167" xfId="0" applyBorder="1" applyFont="1" applyNumberFormat="1"/>
    <xf borderId="0" fillId="0" fontId="4" numFmtId="3" xfId="0" applyFont="1" applyNumberFormat="1"/>
    <xf borderId="0" fillId="0" fontId="4" numFmtId="164" xfId="0" applyFont="1" applyNumberFormat="1"/>
    <xf borderId="0" fillId="0" fontId="4" numFmtId="167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rgb="FF83CAEB"/>
          <bgColor rgb="FF83CAEB"/>
        </patternFill>
      </fill>
      <border/>
    </dxf>
  </dxfs>
  <tableStyles count="1">
    <tableStyle count="3" pivot="0" name="Rate pag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png"/><Relationship Id="rId3" Type="http://schemas.openxmlformats.org/officeDocument/2006/relationships/image" Target="../media/image5.png"/><Relationship Id="rId4" Type="http://schemas.openxmlformats.org/officeDocument/2006/relationships/image" Target="../media/image1.png"/><Relationship Id="rId5" Type="http://schemas.openxmlformats.org/officeDocument/2006/relationships/image" Target="../media/image3.jp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0</xdr:colOff>
      <xdr:row>10</xdr:row>
      <xdr:rowOff>0</xdr:rowOff>
    </xdr:from>
    <xdr:ext cx="228600" cy="228600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11</xdr:row>
      <xdr:rowOff>0</xdr:rowOff>
    </xdr:from>
    <xdr:ext cx="361950" cy="2286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12</xdr:row>
      <xdr:rowOff>0</xdr:rowOff>
    </xdr:from>
    <xdr:ext cx="314325" cy="228600"/>
    <xdr:pic>
      <xdr:nvPicPr>
        <xdr:cNvPr id="0" name="image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13</xdr:row>
      <xdr:rowOff>0</xdr:rowOff>
    </xdr:from>
    <xdr:ext cx="180975" cy="228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228600" cy="228600"/>
    <xdr:pic>
      <xdr:nvPicPr>
        <xdr:cNvPr id="0" name="image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352425" cy="228600"/>
    <xdr:pic>
      <xdr:nvPicPr>
        <xdr:cNvPr id="0" name="image6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H152" displayName="Table_1" name="Table_1" id="1">
  <tableColumns count="8">
    <tableColumn name="Gallons" id="1"/>
    <tableColumn name="Cubic Feet" id="2"/>
    <tableColumn name="Billed Units of Water" id="3"/>
    <tableColumn name="Residential Usage Charge" id="4"/>
    <tableColumn name="Fixed Rate Charges" id="5"/>
    <tableColumn name="Invoice Total" id="6"/>
    <tableColumn name="Cost Per Cubic foot" id="7"/>
    <tableColumn name="Cost Per Gallon" id="8"/>
  </tableColumns>
  <tableStyleInfo name="Rate pag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80000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ipaper.ipapercms.dk/MuellerCo/mueller-water-distribution-products-catalog/14-pipe-couplings/14-pipe-couplings/" TargetMode="External"/><Relationship Id="rId22" Type="http://schemas.openxmlformats.org/officeDocument/2006/relationships/hyperlink" Target="https://ipaper.ipapercms.dk/MuellerCo/mueller-water-distribution-products-catalog/5-corporation-stops-valves/5-corporation-stops-valves/" TargetMode="External"/><Relationship Id="rId21" Type="http://schemas.openxmlformats.org/officeDocument/2006/relationships/hyperlink" Target="https://ipaper.ipapercms.dk/MuellerCo/mueller-water-distribution-products-catalog/15-pipe-repair-clamps/15-pipe-repair-clamps/" TargetMode="External"/><Relationship Id="rId24" Type="http://schemas.openxmlformats.org/officeDocument/2006/relationships/hyperlink" Target="https://ipaper.ipapercms.dk/MuellerCo/mueller-water-distribution-products-catalog/6a-insulated-products/6a-insulated-products/" TargetMode="External"/><Relationship Id="rId23" Type="http://schemas.openxmlformats.org/officeDocument/2006/relationships/hyperlink" Target="https://ipaper.ipapercms.dk/MuellerCo/mueller-water-distribution-products-catalog/6-service-fittings/6-service-fittings/" TargetMode="External"/><Relationship Id="rId1" Type="http://schemas.openxmlformats.org/officeDocument/2006/relationships/hyperlink" Target="https://www.muellercompany.com/sites/muellercompany.com/files/styles/product_main_image/public/uploads/media/0490_r2_-_br1-s_sngl_strap.png?itok=He8cyKA0" TargetMode="External"/><Relationship Id="rId2" Type="http://schemas.openxmlformats.org/officeDocument/2006/relationships/hyperlink" Target="https://www.muellercompany.com/water-works/service-brass/corporation-valves/ball/b-25029n/" TargetMode="External"/><Relationship Id="rId3" Type="http://schemas.openxmlformats.org/officeDocument/2006/relationships/hyperlink" Target="https://www.rehau.com/downloads/481178/municipexproductcatalog-855300-rehau.pdf" TargetMode="External"/><Relationship Id="rId4" Type="http://schemas.openxmlformats.org/officeDocument/2006/relationships/hyperlink" Target="https://encrypted-tbn0.gstatic.com/images?q=tbn:ANd9GcTiosLX4VN4QFbHZjRHFTUGt1qJStI1sMhX6g&amp;s" TargetMode="External"/><Relationship Id="rId9" Type="http://schemas.openxmlformats.org/officeDocument/2006/relationships/hyperlink" Target="https://ipaper.ipapercms.dk/MuellerCo/mueller-water-distribution-products-catalog/a-1-ulfm-fire-hydrants/a-1-ulfm-fire-hydrants/" TargetMode="External"/><Relationship Id="rId26" Type="http://schemas.openxmlformats.org/officeDocument/2006/relationships/hyperlink" Target="https://ipaper.ipapercms.dk/MuellerCo/mueller-water-distribution-products-catalog/8-meter-setting-materials-overview/8-meter-setting-materials-overview/" TargetMode="External"/><Relationship Id="rId25" Type="http://schemas.openxmlformats.org/officeDocument/2006/relationships/hyperlink" Target="https://ipaper.ipapercms.dk/MuellerCo/mueller-water-distribution-products-catalog/7-curb-valves-and-boxes/7-curb-valves-and-boxes/" TargetMode="External"/><Relationship Id="rId28" Type="http://schemas.openxmlformats.org/officeDocument/2006/relationships/hyperlink" Target="https://ipaper.ipapercms.dk/MuellerCo/mueller-water-distribution-products-catalog/8b-cast-iron-yokes/8b-cast-iron-yokes/" TargetMode="External"/><Relationship Id="rId27" Type="http://schemas.openxmlformats.org/officeDocument/2006/relationships/hyperlink" Target="https://ipaper.ipapercms.dk/MuellerCo/mueller-water-distribution-products-catalog/8a-copper-meter-yokes/8a-copper-meter-yokes/" TargetMode="External"/><Relationship Id="rId5" Type="http://schemas.openxmlformats.org/officeDocument/2006/relationships/hyperlink" Target="https://www.muellercompany.com/water-works/service-brass/meter-valves/angle-meter-vertical-dual-check-valves/h-14242n/" TargetMode="External"/><Relationship Id="rId6" Type="http://schemas.openxmlformats.org/officeDocument/2006/relationships/hyperlink" Target="https://ipaper.ipapercms.dk/MuellerCo/mueller-water-distribution-products-catalog/" TargetMode="External"/><Relationship Id="rId29" Type="http://schemas.openxmlformats.org/officeDocument/2006/relationships/hyperlink" Target="https://ipaper.ipapercms.dk/MuellerCo/mueller-water-distribution-products-catalog/8c-cast-iron-meter-boxes-58x34-meters/8c-cast-iron-meter-boxes-58x34-meters/" TargetMode="External"/><Relationship Id="rId7" Type="http://schemas.openxmlformats.org/officeDocument/2006/relationships/hyperlink" Target="https://ipaper.ipapercms.dk/MuellerCo/mueller-water-distribution-products-catalog/9-fire-hydrants/9-fire-hydrants/" TargetMode="External"/><Relationship Id="rId8" Type="http://schemas.openxmlformats.org/officeDocument/2006/relationships/hyperlink" Target="https://ipaper.ipapercms.dk/MuellerCo/mueller-water-distribution-products-catalog/9a-fire-hydrant-security/9a-fire-hydrant-security/" TargetMode="External"/><Relationship Id="rId31" Type="http://schemas.openxmlformats.org/officeDocument/2006/relationships/hyperlink" Target="https://ipaper.ipapercms.dk/MuellerCo/mueller-water-distribution-products-catalog/8e-meter-couplings-and-meter-box-covers/8e-meter-couplings-and-meter-box-covers/" TargetMode="External"/><Relationship Id="rId30" Type="http://schemas.openxmlformats.org/officeDocument/2006/relationships/hyperlink" Target="https://ipaper.ipapercms.dk/MuellerCo/mueller-water-distribution-products-catalog/8d-meter-and-check-valves-includes-service-valves/8d-meter-and-check-valves-includes-service-valves/" TargetMode="External"/><Relationship Id="rId11" Type="http://schemas.openxmlformats.org/officeDocument/2006/relationships/hyperlink" Target="https://ipaper.ipapercms.dk/MuellerCo/mueller-water-distribution-products-catalog/c-1-ulfm-check-valves/c-1-ulfm-check-valves/" TargetMode="External"/><Relationship Id="rId33" Type="http://schemas.openxmlformats.org/officeDocument/2006/relationships/hyperlink" Target="https://ipaper.ipapercms.dk/MuellerCo/mueller-water-distribution-products-catalog/10-gate-valves/10-gate-valves/" TargetMode="External"/><Relationship Id="rId10" Type="http://schemas.openxmlformats.org/officeDocument/2006/relationships/hyperlink" Target="https://ipaper.ipapercms.dk/MuellerCo/mueller-water-distribution-products-catalog/b-1-ulfm-gate-valves/b-1-ulfm-gate-valves/" TargetMode="External"/><Relationship Id="rId32" Type="http://schemas.openxmlformats.org/officeDocument/2006/relationships/hyperlink" Target="https://ipaper.ipapercms.dk/MuellerCo/mueller-water-distribution-products-catalog/8f-pvc-meter-boxes-and-vaults/8f-pvc-meter-boxes-and-vaults/" TargetMode="External"/><Relationship Id="rId13" Type="http://schemas.openxmlformats.org/officeDocument/2006/relationships/hyperlink" Target="https://ipaper.ipapercms.dk/MuellerCo/mueller-water-distribution-products-catalog/e-1-ulfm-indicator-posts/e-1-ulfm-indicator-posts/" TargetMode="External"/><Relationship Id="rId35" Type="http://schemas.openxmlformats.org/officeDocument/2006/relationships/hyperlink" Target="https://ipaper.ipapercms.dk/MuellerCo/mueller-water-distribution-products-catalog/12-tapping-materials-and-miscellaneous-valves/12-tapping-materials-and-miscellaneous-valves/" TargetMode="External"/><Relationship Id="rId12" Type="http://schemas.openxmlformats.org/officeDocument/2006/relationships/hyperlink" Target="https://ipaper.ipapercms.dk/MuellerCo/mueller-water-distribution-products-catalog/d-1-ulfm-tapping-materials/d-1-ulfm-tapping-materials/" TargetMode="External"/><Relationship Id="rId34" Type="http://schemas.openxmlformats.org/officeDocument/2006/relationships/hyperlink" Target="https://ipaper.ipapercms.dk/MuellerCo/mueller-water-distribution-products-catalog/11-butterfly-valves/11-butterfly-valves/" TargetMode="External"/><Relationship Id="rId15" Type="http://schemas.openxmlformats.org/officeDocument/2006/relationships/hyperlink" Target="https://ipaper.ipapercms.dk/MuellerCo/mueller-water-distribution-products-catalog/16-hydro-guard/16-hydro-guard/" TargetMode="External"/><Relationship Id="rId37" Type="http://schemas.openxmlformats.org/officeDocument/2006/relationships/drawing" Target="../drawings/drawing1.xml"/><Relationship Id="rId14" Type="http://schemas.openxmlformats.org/officeDocument/2006/relationships/hyperlink" Target="https://ipaper.ipapercms.dk/MuellerCo/mueller-water-distribution-products-catalog/g-1-ulfm-automatic-control-valves/g-1-ulfm-automatic-control-valves/" TargetMode="External"/><Relationship Id="rId36" Type="http://schemas.openxmlformats.org/officeDocument/2006/relationships/hyperlink" Target="https://ipaper.ipapercms.dk/MuellerCo/mueller-water-distribution-products-catalog/13-check-valves/13-check-valves/" TargetMode="External"/><Relationship Id="rId17" Type="http://schemas.openxmlformats.org/officeDocument/2006/relationships/hyperlink" Target="https://www.muellercompany.com/sites/muellercompany.com/files/uploads/media/mueller-catalog-water-section_2-small_drilling_machines_0.pdf" TargetMode="External"/><Relationship Id="rId16" Type="http://schemas.openxmlformats.org/officeDocument/2006/relationships/hyperlink" Target="https://ipaper.ipapercms.dk/MuellerCo/mueller-water-distribution-products-catalog/1-drilling-tapping-machines/1-drilling-tapping-machines/" TargetMode="External"/><Relationship Id="rId19" Type="http://schemas.openxmlformats.org/officeDocument/2006/relationships/hyperlink" Target="https://ipaper.ipapercms.dk/MuellerCo/mueller-water-distribution-products-catalog/4-service-saddles/4-service-saddles/" TargetMode="External"/><Relationship Id="rId18" Type="http://schemas.openxmlformats.org/officeDocument/2006/relationships/hyperlink" Target="https://ipaper.ipapercms.dk/MuellerCo/mueller-water-distribution-products-catalog/3-large-drilling-machines/3-large-drilling-machines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9.18" defaultRowHeight="15.0"/>
  <cols>
    <col customWidth="1" min="1" max="1" width="40.82"/>
    <col customWidth="1" min="2" max="3" width="9.64"/>
    <col customWidth="1" min="4" max="4" width="14.45"/>
    <col customWidth="1" min="5" max="5" width="9.64"/>
    <col customWidth="1" min="6" max="6" width="11.36"/>
    <col customWidth="1" min="7" max="7" width="9.27"/>
    <col customWidth="1" min="8" max="8" width="25.55"/>
    <col customWidth="1" min="9" max="9" width="28.91"/>
    <col customWidth="1" min="10" max="10" width="21.73"/>
    <col customWidth="1" min="11" max="11" width="23.64"/>
    <col customWidth="1" min="12" max="26" width="7.73"/>
  </cols>
  <sheetData>
    <row r="1">
      <c r="A1" s="1"/>
      <c r="B1" s="2"/>
      <c r="C1" s="2"/>
      <c r="D1" s="2"/>
      <c r="E1" s="2"/>
      <c r="F1" s="2"/>
      <c r="H1" s="3" t="s">
        <v>0</v>
      </c>
      <c r="I1" s="4"/>
      <c r="J1" s="5"/>
      <c r="K1" s="6" t="s">
        <v>1</v>
      </c>
      <c r="L1" s="7"/>
    </row>
    <row r="2" ht="38.25" customHeight="1">
      <c r="A2" s="1"/>
      <c r="B2" s="8" t="s">
        <v>2</v>
      </c>
      <c r="C2" s="9"/>
      <c r="D2" s="9"/>
      <c r="E2" s="9"/>
      <c r="F2" s="10"/>
      <c r="H2" s="11" t="s">
        <v>3</v>
      </c>
      <c r="I2" s="11" t="s">
        <v>4</v>
      </c>
      <c r="J2" s="11" t="s">
        <v>5</v>
      </c>
      <c r="K2" s="12" t="s">
        <v>6</v>
      </c>
      <c r="L2" s="7"/>
    </row>
    <row r="3" ht="18.0" customHeight="1">
      <c r="A3" s="13"/>
      <c r="B3" s="14" t="s">
        <v>7</v>
      </c>
      <c r="C3" s="15" t="s">
        <v>8</v>
      </c>
      <c r="D3" s="16" t="s">
        <v>9</v>
      </c>
      <c r="E3" s="17" t="s">
        <v>10</v>
      </c>
      <c r="F3" s="18" t="s">
        <v>11</v>
      </c>
      <c r="H3" s="19">
        <v>22.15</v>
      </c>
      <c r="I3" s="20">
        <v>14.63</v>
      </c>
      <c r="J3" s="20">
        <v>24.37</v>
      </c>
      <c r="K3" s="20">
        <f>B6</f>
        <v>2</v>
      </c>
      <c r="L3" s="20"/>
    </row>
    <row r="4" ht="18.0" customHeight="1">
      <c r="A4" s="13"/>
      <c r="B4" s="21">
        <f>SUM(H3:J3)</f>
        <v>61.15</v>
      </c>
      <c r="C4" s="22">
        <f>SUM(H4:J4)</f>
        <v>61.15</v>
      </c>
      <c r="D4" s="22">
        <f>SUM(H5:J5)</f>
        <v>62.55645</v>
      </c>
      <c r="E4" s="22">
        <f>SUM(H6:J6)</f>
        <v>63.99524835</v>
      </c>
      <c r="F4" s="23">
        <f>SUM(H7:J7)</f>
        <v>65.46713906</v>
      </c>
      <c r="H4" s="24">
        <f>I9*C7+H3</f>
        <v>22.15</v>
      </c>
      <c r="I4" s="20">
        <v>14.63</v>
      </c>
      <c r="J4" s="20">
        <v>24.37</v>
      </c>
      <c r="K4" s="20">
        <f>C6</f>
        <v>2.046</v>
      </c>
      <c r="L4" s="25"/>
    </row>
    <row r="5" ht="18.0" customHeight="1">
      <c r="B5" s="21"/>
      <c r="C5" s="22"/>
      <c r="D5" s="22"/>
      <c r="E5" s="22"/>
      <c r="F5" s="23"/>
      <c r="H5" s="24">
        <f>C4*C7+H4</f>
        <v>23.55645</v>
      </c>
      <c r="I5" s="20">
        <v>14.63</v>
      </c>
      <c r="J5" s="20">
        <v>24.37</v>
      </c>
      <c r="K5" s="20">
        <f>D6</f>
        <v>2.093058</v>
      </c>
    </row>
    <row r="6" ht="18.0" customHeight="1">
      <c r="A6" s="26" t="s">
        <v>12</v>
      </c>
      <c r="B6" s="21">
        <v>2.0</v>
      </c>
      <c r="C6" s="22">
        <f t="shared" ref="C6:F6" si="1">B6*C7+B6</f>
        <v>2.046</v>
      </c>
      <c r="D6" s="22">
        <f t="shared" si="1"/>
        <v>2.093058</v>
      </c>
      <c r="E6" s="22">
        <f t="shared" si="1"/>
        <v>2.141198334</v>
      </c>
      <c r="F6" s="23">
        <f t="shared" si="1"/>
        <v>2.190445896</v>
      </c>
      <c r="H6" s="24">
        <f>D4*D7+H5</f>
        <v>24.99524835</v>
      </c>
      <c r="I6" s="27">
        <v>14.63</v>
      </c>
      <c r="J6" s="20">
        <v>24.37</v>
      </c>
      <c r="K6" s="20">
        <f>E6</f>
        <v>2.141198334</v>
      </c>
    </row>
    <row r="7" ht="18.0" customHeight="1">
      <c r="A7" s="28" t="s">
        <v>13</v>
      </c>
      <c r="B7" s="29"/>
      <c r="C7" s="30">
        <v>0.023</v>
      </c>
      <c r="D7" s="30">
        <v>0.023</v>
      </c>
      <c r="E7" s="31">
        <v>0.023</v>
      </c>
      <c r="F7" s="32">
        <v>0.023</v>
      </c>
      <c r="H7" s="24">
        <f>E4*E7+H6</f>
        <v>26.46713906</v>
      </c>
      <c r="I7" s="20">
        <v>14.63</v>
      </c>
      <c r="J7" s="20">
        <v>24.37</v>
      </c>
      <c r="K7" s="20">
        <f>F6</f>
        <v>2.190445896</v>
      </c>
    </row>
    <row r="8" ht="18.0" customHeight="1">
      <c r="A8" s="28" t="s">
        <v>14</v>
      </c>
      <c r="B8" s="33">
        <v>0.0248</v>
      </c>
      <c r="C8" s="34">
        <v>0.0254</v>
      </c>
      <c r="D8" s="34">
        <v>0.026</v>
      </c>
      <c r="E8" s="34">
        <v>0.0267</v>
      </c>
      <c r="F8" s="35">
        <v>0.0273</v>
      </c>
      <c r="H8" s="24"/>
      <c r="I8" s="20"/>
      <c r="J8" s="27"/>
      <c r="K8" s="20"/>
    </row>
    <row r="9" ht="23.25" customHeight="1">
      <c r="A9" s="36" t="s">
        <v>15</v>
      </c>
      <c r="B9" s="36"/>
      <c r="C9" s="36"/>
      <c r="D9" s="36"/>
      <c r="E9" s="36"/>
      <c r="F9" s="36"/>
      <c r="H9" s="13"/>
      <c r="I9" s="13"/>
      <c r="J9" s="13"/>
      <c r="K9" s="13"/>
    </row>
    <row r="10" ht="18.0" customHeight="1">
      <c r="H10" s="37" t="s">
        <v>16</v>
      </c>
      <c r="I10" s="38"/>
      <c r="J10" s="38"/>
      <c r="K10" s="39"/>
    </row>
    <row r="11" ht="18.0" customHeight="1">
      <c r="B11" s="40" t="s">
        <v>17</v>
      </c>
      <c r="C11" s="41"/>
      <c r="D11" s="41"/>
      <c r="E11" s="41"/>
      <c r="F11" s="42"/>
      <c r="H11" s="43" t="s">
        <v>18</v>
      </c>
      <c r="I11" s="44" t="s">
        <v>19</v>
      </c>
      <c r="J11" s="13"/>
      <c r="K11" s="45">
        <v>300.0</v>
      </c>
    </row>
    <row r="12" ht="18.0" customHeight="1">
      <c r="B12" s="46" t="s">
        <v>20</v>
      </c>
      <c r="C12" s="47"/>
      <c r="D12" s="48"/>
      <c r="E12" s="49">
        <v>239611.73209999996</v>
      </c>
      <c r="F12" s="50">
        <v>239611.73209999996</v>
      </c>
      <c r="H12" s="43" t="s">
        <v>21</v>
      </c>
      <c r="I12" s="51" t="s">
        <v>22</v>
      </c>
      <c r="J12" s="52"/>
      <c r="K12" s="53">
        <v>200.0</v>
      </c>
    </row>
    <row r="13" ht="18.0" customHeight="1">
      <c r="B13" s="54" t="s">
        <v>23</v>
      </c>
      <c r="C13" s="55"/>
      <c r="D13" s="56"/>
      <c r="E13" s="57">
        <v>-479.22346419999997</v>
      </c>
      <c r="F13" s="58">
        <v>-479.22346419999997</v>
      </c>
      <c r="H13" s="59" t="s">
        <v>24</v>
      </c>
      <c r="I13" s="60" t="s">
        <v>25</v>
      </c>
      <c r="J13" s="52"/>
      <c r="K13" s="61">
        <v>40.0</v>
      </c>
    </row>
    <row r="14" ht="18.0" customHeight="1">
      <c r="B14" s="62" t="s">
        <v>26</v>
      </c>
      <c r="C14" s="55"/>
      <c r="D14" s="56"/>
      <c r="E14" s="57">
        <v>239132.50863579995</v>
      </c>
      <c r="F14" s="58">
        <v>239132.50863579995</v>
      </c>
      <c r="H14" s="59" t="s">
        <v>27</v>
      </c>
      <c r="I14" s="63" t="s">
        <v>28</v>
      </c>
      <c r="J14" s="52"/>
      <c r="K14" s="53">
        <v>400.0</v>
      </c>
    </row>
    <row r="15" ht="18.0" customHeight="1">
      <c r="B15" s="62" t="s">
        <v>29</v>
      </c>
      <c r="C15" s="55"/>
      <c r="D15" s="56"/>
      <c r="E15" s="64">
        <v>163020.0</v>
      </c>
      <c r="F15" s="65">
        <v>163020.0</v>
      </c>
      <c r="H15" s="59" t="s">
        <v>30</v>
      </c>
      <c r="I15" s="66" t="s">
        <v>31</v>
      </c>
      <c r="J15" s="52"/>
      <c r="K15" s="53">
        <v>2.0</v>
      </c>
    </row>
    <row r="16" ht="18.0" customHeight="1">
      <c r="B16" s="62" t="s">
        <v>32</v>
      </c>
      <c r="C16" s="55"/>
      <c r="D16" s="56"/>
      <c r="E16" s="57">
        <v>53582.0</v>
      </c>
      <c r="F16" s="58">
        <v>53582.0</v>
      </c>
      <c r="G16" s="67"/>
      <c r="H16" s="59" t="s">
        <v>33</v>
      </c>
      <c r="I16" s="60" t="s">
        <v>34</v>
      </c>
      <c r="J16" s="52"/>
      <c r="K16" s="53">
        <v>250.0</v>
      </c>
    </row>
    <row r="17" ht="18.0" customHeight="1">
      <c r="B17" s="62" t="s">
        <v>35</v>
      </c>
      <c r="C17" s="55"/>
      <c r="D17" s="56"/>
      <c r="E17" s="57">
        <v>4076.0</v>
      </c>
      <c r="F17" s="58">
        <v>4076.0</v>
      </c>
      <c r="G17" s="67"/>
      <c r="H17" s="68" t="s">
        <v>36</v>
      </c>
      <c r="I17" s="66" t="s">
        <v>37</v>
      </c>
      <c r="J17" s="52"/>
      <c r="K17" s="53">
        <v>10.0</v>
      </c>
    </row>
    <row r="18" ht="18.0" customHeight="1">
      <c r="B18" s="62" t="s">
        <v>38</v>
      </c>
      <c r="C18" s="55"/>
      <c r="D18" s="56"/>
      <c r="E18" s="57">
        <v>0.0</v>
      </c>
      <c r="F18" s="58">
        <v>0.0</v>
      </c>
      <c r="G18" s="67"/>
      <c r="H18" s="68" t="s">
        <v>39</v>
      </c>
      <c r="I18" s="69" t="s">
        <v>40</v>
      </c>
      <c r="J18" s="52"/>
      <c r="K18" s="53">
        <v>15.0</v>
      </c>
    </row>
    <row r="19" ht="18.0" customHeight="1">
      <c r="B19" s="62" t="s">
        <v>41</v>
      </c>
      <c r="C19" s="55"/>
      <c r="D19" s="56"/>
      <c r="E19" s="57">
        <v>70000.0</v>
      </c>
      <c r="F19" s="58">
        <v>70000.0</v>
      </c>
      <c r="G19" s="67"/>
      <c r="H19" s="68" t="s">
        <v>42</v>
      </c>
      <c r="I19" s="66" t="s">
        <v>37</v>
      </c>
      <c r="J19" s="52"/>
      <c r="K19" s="53">
        <v>15.0</v>
      </c>
    </row>
    <row r="20" ht="18.0" customHeight="1">
      <c r="B20" s="62" t="s">
        <v>43</v>
      </c>
      <c r="C20" s="55"/>
      <c r="D20" s="56"/>
      <c r="E20" s="57">
        <v>290678.0</v>
      </c>
      <c r="F20" s="58">
        <v>290678.0</v>
      </c>
      <c r="G20" s="67"/>
      <c r="H20" s="68" t="s">
        <v>44</v>
      </c>
      <c r="I20" s="66" t="s">
        <v>45</v>
      </c>
      <c r="J20" s="52"/>
      <c r="K20" s="53">
        <v>125.0</v>
      </c>
    </row>
    <row r="21" ht="18.0" customHeight="1">
      <c r="B21" s="70" t="s">
        <v>46</v>
      </c>
      <c r="C21" s="55"/>
      <c r="D21" s="56"/>
      <c r="E21" s="71">
        <v>-51545.49136420005</v>
      </c>
      <c r="F21" s="72">
        <v>-51545.49136420005</v>
      </c>
      <c r="G21" s="67"/>
      <c r="H21" s="68" t="s">
        <v>47</v>
      </c>
      <c r="I21" s="66" t="s">
        <v>48</v>
      </c>
      <c r="J21" s="52"/>
      <c r="K21" s="53">
        <v>3.0</v>
      </c>
    </row>
    <row r="22" ht="18.0" customHeight="1">
      <c r="B22" s="62" t="s">
        <v>49</v>
      </c>
      <c r="C22" s="55"/>
      <c r="D22" s="56"/>
      <c r="E22" s="64"/>
      <c r="F22" s="65"/>
      <c r="G22" s="67"/>
      <c r="H22" s="68" t="s">
        <v>50</v>
      </c>
      <c r="I22" s="73" t="s">
        <v>51</v>
      </c>
      <c r="J22" s="52"/>
      <c r="K22" s="53">
        <v>15.0</v>
      </c>
    </row>
    <row r="23" ht="18.0" customHeight="1">
      <c r="B23" s="62" t="s">
        <v>52</v>
      </c>
      <c r="C23" s="55"/>
      <c r="D23" s="56"/>
      <c r="E23" s="64">
        <v>21840.0</v>
      </c>
      <c r="F23" s="65">
        <v>21840.0</v>
      </c>
      <c r="G23" s="67"/>
      <c r="H23" s="68" t="s">
        <v>53</v>
      </c>
      <c r="I23" s="73" t="s">
        <v>54</v>
      </c>
      <c r="J23" s="52"/>
      <c r="K23" s="61">
        <v>245.0</v>
      </c>
    </row>
    <row r="24" ht="18.0" customHeight="1">
      <c r="B24" s="62" t="s">
        <v>55</v>
      </c>
      <c r="C24" s="55"/>
      <c r="D24" s="56"/>
      <c r="E24" s="64">
        <v>30300.0</v>
      </c>
      <c r="F24" s="65">
        <v>30300.0</v>
      </c>
      <c r="G24" s="67"/>
      <c r="H24" s="68" t="s">
        <v>56</v>
      </c>
      <c r="I24" s="66" t="s">
        <v>57</v>
      </c>
      <c r="J24" s="74"/>
      <c r="K24" s="45">
        <v>300.0</v>
      </c>
    </row>
    <row r="25" ht="18.0" customHeight="1">
      <c r="B25" s="62" t="s">
        <v>58</v>
      </c>
      <c r="C25" s="55"/>
      <c r="D25" s="56"/>
      <c r="E25" s="57">
        <v>52140.0</v>
      </c>
      <c r="F25" s="58">
        <v>52140.0</v>
      </c>
      <c r="G25" s="67"/>
      <c r="H25" s="75" t="s">
        <v>59</v>
      </c>
      <c r="I25" s="66" t="s">
        <v>60</v>
      </c>
      <c r="J25" s="66"/>
      <c r="K25" s="76">
        <v>80.0</v>
      </c>
    </row>
    <row r="26" ht="18.0" customHeight="1">
      <c r="B26" s="77" t="s">
        <v>61</v>
      </c>
      <c r="C26" s="78"/>
      <c r="D26" s="79"/>
      <c r="E26" s="80">
        <v>594.5086357999535</v>
      </c>
      <c r="F26" s="81">
        <v>594.5086357999535</v>
      </c>
      <c r="G26" s="67"/>
      <c r="H26" s="82" t="s">
        <v>62</v>
      </c>
      <c r="I26" s="83"/>
    </row>
    <row r="27" ht="18.0" customHeight="1">
      <c r="E27" s="84"/>
      <c r="F27" s="84"/>
      <c r="G27" s="67"/>
      <c r="H27" s="67"/>
      <c r="I27" s="83"/>
    </row>
    <row r="28" ht="18.0" customHeight="1">
      <c r="E28" s="84"/>
      <c r="F28" s="84"/>
      <c r="G28" s="67"/>
      <c r="H28" s="85" t="s">
        <v>63</v>
      </c>
      <c r="I28" s="83"/>
    </row>
    <row r="29" ht="18.0" customHeight="1">
      <c r="E29" s="84"/>
      <c r="F29" s="84"/>
      <c r="G29" s="67"/>
      <c r="H29" s="86" t="s">
        <v>64</v>
      </c>
      <c r="I29" s="83"/>
    </row>
    <row r="30" ht="18.0" customHeight="1">
      <c r="E30" s="84"/>
      <c r="F30" s="84"/>
      <c r="G30" s="67"/>
      <c r="H30" s="87" t="s">
        <v>65</v>
      </c>
      <c r="I30" s="83"/>
    </row>
    <row r="31" ht="18.0" customHeight="1">
      <c r="E31" s="84"/>
      <c r="F31" s="84"/>
      <c r="G31" s="67"/>
      <c r="H31" s="86" t="s">
        <v>66</v>
      </c>
      <c r="I31" s="83"/>
    </row>
    <row r="32" ht="18.0" customHeight="1">
      <c r="E32" s="84"/>
      <c r="F32" s="84"/>
      <c r="G32" s="67"/>
      <c r="H32" s="87" t="s">
        <v>67</v>
      </c>
      <c r="I32" s="83"/>
    </row>
    <row r="33" ht="18.0" customHeight="1">
      <c r="E33" s="84"/>
      <c r="F33" s="84"/>
      <c r="G33" s="67"/>
      <c r="H33" s="86" t="s">
        <v>68</v>
      </c>
      <c r="I33" s="83"/>
    </row>
    <row r="34" ht="18.0" customHeight="1">
      <c r="E34" s="84"/>
      <c r="F34" s="84"/>
      <c r="G34" s="67"/>
      <c r="H34" s="86" t="s">
        <v>69</v>
      </c>
      <c r="I34" s="83"/>
    </row>
    <row r="35" ht="18.0" customHeight="1">
      <c r="E35" s="84"/>
      <c r="F35" s="84"/>
      <c r="G35" s="67"/>
      <c r="H35" s="86" t="s">
        <v>70</v>
      </c>
      <c r="I35" s="83"/>
    </row>
    <row r="36" ht="18.0" customHeight="1">
      <c r="E36" s="84"/>
      <c r="F36" s="84"/>
      <c r="G36" s="67"/>
      <c r="H36" s="86" t="s">
        <v>71</v>
      </c>
      <c r="I36" s="83"/>
    </row>
    <row r="37" ht="18.0" customHeight="1">
      <c r="E37" s="84"/>
      <c r="F37" s="84"/>
      <c r="G37" s="67"/>
      <c r="H37" s="86" t="s">
        <v>72</v>
      </c>
      <c r="I37" s="83"/>
    </row>
    <row r="38" ht="18.0" customHeight="1">
      <c r="E38" s="84"/>
      <c r="F38" s="84"/>
      <c r="G38" s="67"/>
      <c r="H38" s="86" t="s">
        <v>73</v>
      </c>
      <c r="I38" s="83"/>
    </row>
    <row r="39" ht="18.0" customHeight="1">
      <c r="E39" s="84"/>
      <c r="F39" s="84"/>
      <c r="G39" s="67"/>
      <c r="H39" s="87" t="s">
        <v>74</v>
      </c>
      <c r="I39" s="83"/>
    </row>
    <row r="40" ht="18.0" customHeight="1">
      <c r="E40" s="84"/>
      <c r="F40" s="84"/>
      <c r="G40" s="67"/>
      <c r="H40" s="86" t="s">
        <v>75</v>
      </c>
      <c r="I40" s="83"/>
    </row>
    <row r="41" ht="18.0" customHeight="1">
      <c r="E41" s="84"/>
      <c r="F41" s="84"/>
      <c r="G41" s="67"/>
      <c r="H41" s="87" t="s">
        <v>76</v>
      </c>
      <c r="I41" s="83"/>
    </row>
    <row r="42" ht="18.0" customHeight="1">
      <c r="E42" s="84"/>
      <c r="F42" s="84"/>
      <c r="G42" s="67"/>
      <c r="H42" s="86" t="s">
        <v>77</v>
      </c>
      <c r="I42" s="83"/>
    </row>
    <row r="43" ht="18.0" customHeight="1">
      <c r="E43" s="84"/>
      <c r="F43" s="84"/>
      <c r="G43" s="67"/>
      <c r="H43" s="86" t="s">
        <v>78</v>
      </c>
      <c r="I43" s="83"/>
    </row>
    <row r="44" ht="18.0" customHeight="1">
      <c r="E44" s="84"/>
      <c r="F44" s="84"/>
      <c r="G44" s="67"/>
      <c r="H44" s="86" t="s">
        <v>79</v>
      </c>
      <c r="I44" s="83"/>
    </row>
    <row r="45" ht="18.0" customHeight="1">
      <c r="E45" s="84"/>
      <c r="F45" s="84"/>
      <c r="G45" s="67"/>
      <c r="H45" s="87" t="s">
        <v>80</v>
      </c>
      <c r="I45" s="83"/>
    </row>
    <row r="46" ht="18.0" customHeight="1">
      <c r="E46" s="84"/>
      <c r="F46" s="84"/>
      <c r="G46" s="67"/>
      <c r="H46" s="86" t="s">
        <v>81</v>
      </c>
      <c r="I46" s="83"/>
    </row>
    <row r="47" ht="18.0" customHeight="1">
      <c r="E47" s="84"/>
      <c r="F47" s="84"/>
      <c r="G47" s="67"/>
      <c r="H47" s="86" t="s">
        <v>82</v>
      </c>
      <c r="I47" s="83"/>
    </row>
    <row r="48" ht="18.0" customHeight="1">
      <c r="E48" s="84"/>
      <c r="F48" s="84"/>
      <c r="G48" s="67"/>
      <c r="H48" s="86" t="s">
        <v>83</v>
      </c>
      <c r="I48" s="83"/>
    </row>
    <row r="49" ht="18.0" customHeight="1">
      <c r="E49" s="84"/>
      <c r="F49" s="84"/>
      <c r="G49" s="67"/>
      <c r="H49" s="87" t="s">
        <v>84</v>
      </c>
      <c r="I49" s="83"/>
    </row>
    <row r="50" ht="18.0" customHeight="1">
      <c r="E50" s="84"/>
      <c r="F50" s="84"/>
      <c r="G50" s="67"/>
      <c r="H50" s="86" t="s">
        <v>85</v>
      </c>
      <c r="I50" s="83"/>
    </row>
    <row r="51" ht="18.0" customHeight="1">
      <c r="E51" s="84"/>
      <c r="F51" s="84"/>
      <c r="G51" s="67"/>
      <c r="H51" s="86" t="s">
        <v>86</v>
      </c>
      <c r="I51" s="83"/>
    </row>
    <row r="52" ht="18.0" customHeight="1">
      <c r="E52" s="84"/>
      <c r="F52" s="84"/>
      <c r="G52" s="67"/>
      <c r="H52" s="86" t="s">
        <v>87</v>
      </c>
      <c r="I52" s="83"/>
    </row>
    <row r="53" ht="18.0" customHeight="1">
      <c r="E53" s="84"/>
      <c r="F53" s="84"/>
      <c r="G53" s="67"/>
      <c r="H53" s="86" t="s">
        <v>88</v>
      </c>
      <c r="I53" s="83"/>
    </row>
    <row r="54" ht="18.0" customHeight="1">
      <c r="E54" s="84"/>
      <c r="F54" s="84"/>
      <c r="G54" s="67"/>
      <c r="H54" s="86" t="s">
        <v>89</v>
      </c>
      <c r="I54" s="83"/>
    </row>
    <row r="55" ht="18.0" customHeight="1">
      <c r="E55" s="84"/>
      <c r="F55" s="84"/>
      <c r="G55" s="67"/>
      <c r="H55" s="86" t="s">
        <v>90</v>
      </c>
      <c r="I55" s="83"/>
    </row>
    <row r="56" ht="18.0" customHeight="1">
      <c r="E56" s="84"/>
      <c r="F56" s="84"/>
      <c r="G56" s="67"/>
      <c r="H56" s="86" t="s">
        <v>91</v>
      </c>
      <c r="I56" s="83"/>
    </row>
    <row r="57" ht="18.0" customHeight="1">
      <c r="E57" s="84"/>
      <c r="F57" s="84"/>
      <c r="G57" s="67"/>
      <c r="H57" s="86" t="s">
        <v>92</v>
      </c>
      <c r="I57" s="83"/>
    </row>
    <row r="58" ht="18.0" customHeight="1">
      <c r="E58" s="84"/>
      <c r="F58" s="84"/>
      <c r="G58" s="67"/>
      <c r="H58" s="86" t="s">
        <v>93</v>
      </c>
      <c r="I58" s="83"/>
    </row>
    <row r="59" ht="18.0" customHeight="1">
      <c r="E59" s="84"/>
      <c r="F59" s="84"/>
      <c r="G59" s="67"/>
      <c r="H59" s="86" t="s">
        <v>94</v>
      </c>
      <c r="I59" s="83"/>
    </row>
    <row r="60" ht="18.0" customHeight="1">
      <c r="E60" s="84"/>
      <c r="F60" s="84"/>
      <c r="G60" s="67"/>
      <c r="H60" s="86" t="s">
        <v>95</v>
      </c>
      <c r="I60" s="83"/>
    </row>
    <row r="61" ht="18.0" customHeight="1">
      <c r="E61" s="84"/>
      <c r="F61" s="84"/>
      <c r="G61" s="67"/>
      <c r="H61" s="87" t="s">
        <v>96</v>
      </c>
      <c r="I61" s="83"/>
    </row>
    <row r="62" ht="18.0" customHeight="1">
      <c r="E62" s="84"/>
      <c r="F62" s="84"/>
      <c r="G62" s="67"/>
      <c r="H62" s="86" t="s">
        <v>97</v>
      </c>
      <c r="I62" s="83"/>
    </row>
    <row r="63" ht="18.0" customHeight="1">
      <c r="E63" s="84"/>
      <c r="F63" s="84"/>
      <c r="G63" s="67"/>
      <c r="H63" s="86" t="s">
        <v>98</v>
      </c>
      <c r="I63" s="83"/>
    </row>
    <row r="64" ht="18.0" customHeight="1">
      <c r="E64" s="84"/>
      <c r="F64" s="84"/>
      <c r="G64" s="67"/>
      <c r="H64" s="86" t="s">
        <v>99</v>
      </c>
      <c r="I64" s="83"/>
    </row>
    <row r="65" ht="18.0" customHeight="1">
      <c r="E65" s="84"/>
      <c r="F65" s="84"/>
      <c r="G65" s="67"/>
      <c r="H65" s="86" t="s">
        <v>100</v>
      </c>
      <c r="I65" s="83"/>
    </row>
    <row r="66" ht="18.0" customHeight="1">
      <c r="E66" s="84"/>
      <c r="F66" s="84"/>
      <c r="G66" s="67"/>
      <c r="H66" s="67"/>
      <c r="I66" s="83"/>
    </row>
    <row r="67" ht="18.0" customHeight="1">
      <c r="E67" s="84"/>
      <c r="F67" s="84"/>
      <c r="G67" s="67"/>
      <c r="H67" s="67"/>
      <c r="I67" s="83"/>
    </row>
    <row r="68" ht="18.0" customHeight="1">
      <c r="E68" s="84"/>
      <c r="F68" s="84"/>
      <c r="G68" s="67"/>
      <c r="H68" s="67"/>
      <c r="I68" s="83"/>
    </row>
    <row r="69" ht="18.0" customHeight="1">
      <c r="E69" s="84"/>
      <c r="F69" s="84"/>
      <c r="G69" s="67"/>
      <c r="H69" s="67"/>
      <c r="I69" s="83"/>
    </row>
    <row r="70" ht="18.0" customHeight="1">
      <c r="E70" s="84"/>
      <c r="F70" s="84"/>
      <c r="G70" s="67"/>
      <c r="H70" s="67"/>
      <c r="I70" s="83"/>
    </row>
    <row r="71" ht="18.0" customHeight="1">
      <c r="E71" s="84"/>
      <c r="F71" s="84"/>
      <c r="G71" s="67"/>
      <c r="H71" s="67"/>
      <c r="I71" s="83"/>
    </row>
    <row r="72" ht="18.0" customHeight="1">
      <c r="E72" s="84"/>
      <c r="F72" s="84"/>
      <c r="G72" s="67"/>
      <c r="H72" s="67"/>
      <c r="I72" s="83"/>
    </row>
    <row r="73" ht="18.0" customHeight="1">
      <c r="E73" s="84"/>
      <c r="F73" s="84"/>
      <c r="G73" s="67"/>
      <c r="H73" s="67"/>
      <c r="I73" s="83"/>
    </row>
    <row r="74" ht="18.0" customHeight="1">
      <c r="E74" s="84"/>
      <c r="F74" s="84"/>
      <c r="G74" s="67"/>
      <c r="H74" s="67"/>
      <c r="I74" s="83"/>
    </row>
    <row r="75" ht="18.0" customHeight="1">
      <c r="E75" s="84"/>
      <c r="F75" s="84"/>
      <c r="G75" s="67"/>
      <c r="H75" s="67"/>
      <c r="I75" s="83"/>
    </row>
    <row r="76" ht="18.0" customHeight="1">
      <c r="E76" s="84"/>
      <c r="F76" s="84"/>
      <c r="G76" s="67"/>
      <c r="H76" s="67"/>
      <c r="I76" s="83"/>
    </row>
    <row r="77" ht="18.0" customHeight="1">
      <c r="E77" s="84"/>
      <c r="F77" s="84"/>
      <c r="G77" s="67"/>
      <c r="H77" s="67"/>
      <c r="I77" s="83"/>
    </row>
    <row r="78" ht="18.0" customHeight="1">
      <c r="E78" s="84"/>
      <c r="F78" s="84"/>
      <c r="G78" s="67"/>
      <c r="H78" s="67"/>
      <c r="I78" s="83"/>
    </row>
    <row r="79" ht="18.0" customHeight="1">
      <c r="E79" s="84"/>
      <c r="F79" s="84"/>
      <c r="G79" s="67"/>
      <c r="H79" s="67"/>
      <c r="I79" s="83"/>
    </row>
    <row r="80" ht="18.0" customHeight="1">
      <c r="E80" s="84"/>
      <c r="F80" s="84"/>
      <c r="G80" s="67"/>
      <c r="H80" s="67"/>
      <c r="I80" s="83"/>
    </row>
    <row r="81" ht="18.0" customHeight="1">
      <c r="E81" s="84"/>
      <c r="F81" s="84"/>
      <c r="G81" s="67"/>
      <c r="H81" s="67"/>
      <c r="I81" s="83"/>
    </row>
    <row r="82" ht="18.0" customHeight="1">
      <c r="E82" s="84"/>
      <c r="F82" s="84"/>
      <c r="G82" s="67"/>
      <c r="H82" s="67"/>
      <c r="I82" s="83"/>
    </row>
    <row r="83" ht="18.0" customHeight="1">
      <c r="E83" s="84"/>
      <c r="F83" s="84"/>
      <c r="G83" s="67"/>
      <c r="H83" s="67"/>
      <c r="I83" s="83"/>
    </row>
    <row r="84" ht="18.0" customHeight="1">
      <c r="E84" s="84"/>
      <c r="F84" s="84"/>
      <c r="G84" s="67"/>
      <c r="H84" s="67"/>
      <c r="I84" s="83"/>
    </row>
    <row r="85" ht="18.0" customHeight="1">
      <c r="E85" s="84"/>
      <c r="F85" s="84"/>
      <c r="G85" s="67"/>
      <c r="H85" s="67"/>
      <c r="I85" s="83"/>
    </row>
    <row r="86" ht="18.0" customHeight="1">
      <c r="E86" s="84"/>
      <c r="F86" s="84"/>
      <c r="G86" s="67"/>
      <c r="H86" s="67"/>
      <c r="I86" s="83"/>
    </row>
    <row r="87" ht="18.0" customHeight="1">
      <c r="E87" s="84"/>
      <c r="F87" s="84"/>
      <c r="G87" s="67"/>
      <c r="H87" s="67"/>
      <c r="I87" s="83"/>
    </row>
    <row r="88" ht="18.0" customHeight="1">
      <c r="E88" s="84"/>
      <c r="F88" s="84"/>
      <c r="G88" s="67"/>
      <c r="H88" s="67"/>
      <c r="I88" s="83"/>
    </row>
    <row r="89" ht="18.0" customHeight="1">
      <c r="E89" s="84"/>
      <c r="F89" s="84"/>
      <c r="G89" s="67"/>
      <c r="H89" s="67"/>
      <c r="I89" s="83"/>
    </row>
    <row r="90" ht="18.0" customHeight="1">
      <c r="E90" s="84"/>
      <c r="F90" s="84"/>
      <c r="G90" s="67"/>
      <c r="H90" s="67"/>
      <c r="I90" s="83"/>
    </row>
    <row r="91" ht="18.0" customHeight="1">
      <c r="E91" s="84"/>
      <c r="F91" s="84"/>
      <c r="G91" s="67"/>
      <c r="H91" s="67"/>
      <c r="I91" s="83"/>
    </row>
    <row r="92" ht="18.0" customHeight="1">
      <c r="E92" s="84"/>
      <c r="F92" s="84"/>
      <c r="G92" s="67"/>
      <c r="H92" s="67"/>
      <c r="I92" s="83"/>
    </row>
    <row r="93" ht="18.0" customHeight="1">
      <c r="E93" s="84"/>
      <c r="F93" s="84"/>
      <c r="G93" s="67"/>
      <c r="H93" s="67"/>
      <c r="I93" s="83"/>
    </row>
    <row r="94" ht="18.0" customHeight="1">
      <c r="E94" s="84"/>
      <c r="F94" s="84"/>
      <c r="G94" s="67"/>
      <c r="H94" s="67"/>
      <c r="I94" s="83"/>
    </row>
    <row r="95" ht="18.0" customHeight="1">
      <c r="E95" s="84"/>
      <c r="F95" s="84"/>
      <c r="G95" s="67"/>
      <c r="H95" s="67"/>
      <c r="I95" s="83"/>
    </row>
    <row r="96" ht="18.0" customHeight="1">
      <c r="E96" s="84"/>
      <c r="F96" s="84"/>
      <c r="G96" s="67"/>
      <c r="H96" s="67"/>
      <c r="I96" s="83"/>
    </row>
    <row r="97" ht="18.0" customHeight="1">
      <c r="E97" s="84"/>
      <c r="F97" s="84"/>
      <c r="G97" s="67"/>
      <c r="H97" s="67"/>
      <c r="I97" s="83"/>
    </row>
    <row r="98" ht="18.0" customHeight="1">
      <c r="E98" s="84"/>
      <c r="F98" s="84"/>
      <c r="G98" s="67"/>
      <c r="H98" s="67"/>
      <c r="I98" s="83"/>
    </row>
    <row r="99" ht="18.0" customHeight="1">
      <c r="E99" s="84"/>
      <c r="F99" s="84"/>
      <c r="G99" s="67"/>
      <c r="H99" s="67"/>
      <c r="I99" s="83"/>
    </row>
    <row r="100" ht="18.0" customHeight="1">
      <c r="E100" s="84"/>
      <c r="F100" s="84"/>
      <c r="G100" s="67"/>
      <c r="H100" s="67"/>
      <c r="I100" s="83"/>
    </row>
    <row r="101" ht="18.0" customHeight="1">
      <c r="E101" s="84"/>
      <c r="F101" s="84"/>
      <c r="G101" s="67"/>
      <c r="H101" s="67"/>
      <c r="I101" s="83"/>
    </row>
    <row r="102" ht="18.0" customHeight="1">
      <c r="E102" s="84"/>
      <c r="F102" s="84"/>
      <c r="G102" s="67"/>
      <c r="H102" s="67"/>
      <c r="I102" s="83"/>
    </row>
    <row r="103" ht="18.0" customHeight="1">
      <c r="E103" s="84"/>
      <c r="F103" s="84"/>
      <c r="G103" s="67"/>
      <c r="H103" s="67"/>
      <c r="I103" s="83"/>
    </row>
    <row r="104" ht="18.0" customHeight="1">
      <c r="E104" s="84"/>
      <c r="F104" s="84"/>
      <c r="G104" s="67"/>
      <c r="H104" s="67"/>
      <c r="I104" s="83"/>
    </row>
    <row r="105" ht="18.0" customHeight="1">
      <c r="E105" s="84"/>
      <c r="F105" s="84"/>
      <c r="G105" s="67"/>
      <c r="H105" s="67"/>
      <c r="I105" s="83"/>
    </row>
    <row r="106" ht="18.0" customHeight="1">
      <c r="E106" s="84"/>
      <c r="F106" s="84"/>
      <c r="G106" s="67"/>
      <c r="H106" s="67"/>
      <c r="I106" s="83"/>
    </row>
    <row r="107" ht="18.0" customHeight="1">
      <c r="E107" s="84"/>
      <c r="F107" s="84"/>
      <c r="G107" s="67"/>
      <c r="H107" s="67"/>
      <c r="I107" s="83"/>
    </row>
    <row r="108" ht="18.0" customHeight="1">
      <c r="E108" s="84"/>
      <c r="F108" s="84"/>
      <c r="G108" s="67"/>
      <c r="H108" s="67"/>
      <c r="I108" s="83"/>
    </row>
    <row r="109" ht="18.0" customHeight="1">
      <c r="E109" s="84"/>
      <c r="F109" s="84"/>
      <c r="G109" s="67"/>
      <c r="H109" s="67"/>
      <c r="I109" s="83"/>
    </row>
    <row r="110" ht="18.0" customHeight="1">
      <c r="E110" s="84"/>
      <c r="F110" s="84"/>
      <c r="G110" s="67"/>
      <c r="H110" s="67"/>
      <c r="I110" s="83"/>
    </row>
    <row r="111" ht="18.0" customHeight="1">
      <c r="E111" s="84"/>
      <c r="F111" s="84"/>
      <c r="G111" s="67"/>
      <c r="H111" s="67"/>
      <c r="I111" s="83"/>
    </row>
    <row r="112" ht="18.0" customHeight="1">
      <c r="E112" s="84"/>
      <c r="F112" s="84"/>
      <c r="G112" s="67"/>
      <c r="H112" s="67"/>
      <c r="I112" s="83"/>
    </row>
    <row r="113" ht="18.0" customHeight="1">
      <c r="E113" s="84"/>
      <c r="F113" s="84"/>
      <c r="G113" s="67"/>
      <c r="H113" s="67"/>
      <c r="I113" s="83"/>
    </row>
    <row r="114" ht="18.0" customHeight="1">
      <c r="E114" s="84"/>
      <c r="F114" s="84"/>
      <c r="G114" s="67"/>
      <c r="H114" s="67"/>
      <c r="I114" s="83"/>
    </row>
    <row r="115" ht="18.0" customHeight="1">
      <c r="E115" s="84"/>
      <c r="F115" s="84"/>
      <c r="G115" s="67"/>
      <c r="H115" s="67"/>
      <c r="I115" s="83"/>
    </row>
    <row r="116" ht="18.0" customHeight="1">
      <c r="E116" s="84"/>
      <c r="F116" s="84"/>
      <c r="G116" s="67"/>
      <c r="H116" s="67"/>
      <c r="I116" s="83"/>
    </row>
    <row r="117" ht="18.0" customHeight="1">
      <c r="E117" s="84"/>
      <c r="F117" s="84"/>
      <c r="G117" s="67"/>
      <c r="H117" s="67"/>
      <c r="I117" s="83"/>
    </row>
    <row r="118" ht="18.0" customHeight="1">
      <c r="E118" s="84"/>
      <c r="F118" s="84"/>
      <c r="G118" s="67"/>
      <c r="H118" s="67"/>
      <c r="I118" s="83"/>
    </row>
    <row r="119" ht="18.0" customHeight="1">
      <c r="E119" s="84"/>
      <c r="F119" s="84"/>
      <c r="G119" s="67"/>
      <c r="H119" s="67"/>
      <c r="I119" s="83"/>
    </row>
    <row r="120" ht="18.0" customHeight="1">
      <c r="E120" s="84"/>
      <c r="F120" s="84"/>
      <c r="G120" s="67"/>
      <c r="H120" s="67"/>
      <c r="I120" s="83"/>
    </row>
    <row r="121" ht="18.0" customHeight="1">
      <c r="E121" s="84"/>
      <c r="F121" s="84"/>
      <c r="G121" s="67"/>
      <c r="H121" s="67"/>
      <c r="I121" s="83"/>
    </row>
    <row r="122" ht="18.0" customHeight="1">
      <c r="E122" s="84"/>
      <c r="F122" s="84"/>
      <c r="G122" s="67"/>
      <c r="H122" s="67"/>
      <c r="I122" s="83"/>
    </row>
    <row r="123" ht="18.0" customHeight="1">
      <c r="E123" s="84"/>
      <c r="F123" s="84"/>
      <c r="G123" s="67"/>
      <c r="H123" s="67"/>
      <c r="I123" s="83"/>
    </row>
    <row r="124" ht="18.0" customHeight="1">
      <c r="E124" s="84"/>
      <c r="F124" s="84"/>
      <c r="G124" s="67"/>
      <c r="H124" s="67"/>
      <c r="I124" s="83"/>
    </row>
    <row r="125" ht="18.0" customHeight="1">
      <c r="E125" s="84"/>
      <c r="F125" s="84"/>
      <c r="G125" s="67"/>
      <c r="H125" s="67"/>
      <c r="I125" s="83"/>
    </row>
    <row r="126" ht="18.0" customHeight="1">
      <c r="E126" s="84"/>
      <c r="F126" s="84"/>
      <c r="G126" s="67"/>
      <c r="H126" s="67"/>
      <c r="I126" s="83"/>
    </row>
    <row r="127" ht="18.0" customHeight="1">
      <c r="E127" s="84"/>
      <c r="F127" s="84"/>
      <c r="G127" s="67"/>
      <c r="H127" s="67"/>
      <c r="I127" s="83"/>
    </row>
    <row r="128" ht="18.0" customHeight="1">
      <c r="E128" s="84"/>
      <c r="F128" s="84"/>
      <c r="G128" s="67"/>
      <c r="H128" s="67"/>
      <c r="I128" s="83"/>
    </row>
    <row r="129" ht="18.0" customHeight="1">
      <c r="E129" s="84"/>
      <c r="F129" s="84"/>
      <c r="G129" s="67"/>
      <c r="H129" s="67"/>
      <c r="I129" s="83"/>
    </row>
    <row r="130" ht="18.0" customHeight="1">
      <c r="E130" s="84"/>
      <c r="F130" s="84"/>
      <c r="G130" s="67"/>
      <c r="H130" s="67"/>
      <c r="I130" s="83"/>
    </row>
    <row r="131" ht="18.0" customHeight="1">
      <c r="E131" s="84"/>
      <c r="F131" s="84"/>
      <c r="G131" s="67"/>
      <c r="H131" s="67"/>
      <c r="I131" s="83"/>
    </row>
    <row r="132" ht="18.0" customHeight="1">
      <c r="E132" s="84"/>
      <c r="F132" s="84"/>
      <c r="G132" s="67"/>
      <c r="H132" s="67"/>
      <c r="I132" s="83"/>
    </row>
    <row r="133" ht="18.0" customHeight="1">
      <c r="E133" s="84"/>
      <c r="F133" s="84"/>
      <c r="G133" s="67"/>
      <c r="H133" s="67"/>
      <c r="I133" s="83"/>
    </row>
    <row r="134" ht="18.0" customHeight="1">
      <c r="E134" s="84"/>
      <c r="F134" s="84"/>
      <c r="G134" s="67"/>
      <c r="H134" s="67"/>
      <c r="I134" s="83"/>
    </row>
    <row r="135" ht="18.0" customHeight="1">
      <c r="E135" s="84"/>
      <c r="F135" s="84"/>
      <c r="G135" s="67"/>
      <c r="H135" s="67"/>
      <c r="I135" s="83"/>
    </row>
    <row r="136" ht="18.0" customHeight="1">
      <c r="E136" s="84"/>
      <c r="F136" s="84"/>
      <c r="G136" s="67"/>
      <c r="H136" s="67"/>
      <c r="I136" s="83"/>
    </row>
    <row r="137" ht="18.0" customHeight="1">
      <c r="E137" s="84"/>
      <c r="F137" s="84"/>
      <c r="G137" s="67"/>
      <c r="H137" s="67"/>
      <c r="I137" s="83"/>
    </row>
    <row r="138" ht="18.0" customHeight="1">
      <c r="E138" s="84"/>
      <c r="F138" s="84"/>
      <c r="G138" s="67"/>
      <c r="H138" s="67"/>
      <c r="I138" s="83"/>
    </row>
    <row r="139" ht="18.0" customHeight="1">
      <c r="E139" s="84"/>
      <c r="F139" s="84"/>
      <c r="G139" s="67"/>
      <c r="H139" s="67"/>
      <c r="I139" s="83"/>
    </row>
    <row r="140" ht="18.0" customHeight="1">
      <c r="E140" s="84"/>
      <c r="F140" s="84"/>
      <c r="G140" s="67"/>
      <c r="H140" s="67"/>
      <c r="I140" s="83"/>
    </row>
    <row r="141" ht="18.0" customHeight="1">
      <c r="E141" s="84"/>
      <c r="F141" s="84"/>
      <c r="G141" s="67"/>
      <c r="H141" s="67"/>
      <c r="I141" s="83"/>
    </row>
    <row r="142" ht="18.0" customHeight="1">
      <c r="E142" s="84"/>
      <c r="F142" s="84"/>
      <c r="G142" s="67"/>
      <c r="H142" s="67"/>
      <c r="I142" s="83"/>
    </row>
    <row r="143" ht="18.0" customHeight="1">
      <c r="E143" s="84"/>
      <c r="F143" s="84"/>
      <c r="G143" s="67"/>
      <c r="H143" s="67"/>
      <c r="I143" s="83"/>
    </row>
    <row r="144" ht="18.0" customHeight="1">
      <c r="E144" s="84"/>
      <c r="F144" s="84"/>
      <c r="G144" s="67"/>
      <c r="H144" s="67"/>
      <c r="I144" s="83"/>
    </row>
    <row r="145" ht="18.0" customHeight="1">
      <c r="E145" s="84"/>
      <c r="F145" s="84"/>
      <c r="G145" s="67"/>
      <c r="H145" s="67"/>
      <c r="I145" s="83"/>
    </row>
    <row r="146" ht="18.0" customHeight="1">
      <c r="E146" s="84"/>
      <c r="F146" s="84"/>
      <c r="G146" s="67"/>
      <c r="H146" s="67"/>
      <c r="I146" s="83"/>
    </row>
    <row r="147" ht="18.0" customHeight="1">
      <c r="E147" s="84"/>
      <c r="F147" s="84"/>
      <c r="G147" s="67"/>
      <c r="H147" s="67"/>
      <c r="I147" s="83"/>
    </row>
    <row r="148" ht="18.0" customHeight="1">
      <c r="E148" s="84"/>
      <c r="F148" s="84"/>
      <c r="G148" s="67"/>
      <c r="H148" s="67"/>
      <c r="I148" s="83"/>
    </row>
    <row r="149" ht="18.0" customHeight="1">
      <c r="E149" s="84"/>
      <c r="F149" s="84"/>
      <c r="G149" s="67"/>
      <c r="H149" s="67"/>
      <c r="I149" s="83"/>
    </row>
    <row r="150" ht="18.0" customHeight="1">
      <c r="E150" s="84"/>
      <c r="F150" s="84"/>
      <c r="G150" s="67"/>
      <c r="H150" s="67"/>
      <c r="I150" s="83"/>
    </row>
    <row r="151" ht="18.0" customHeight="1">
      <c r="E151" s="84"/>
      <c r="F151" s="84"/>
      <c r="G151" s="67"/>
      <c r="H151" s="67"/>
      <c r="I151" s="83"/>
    </row>
    <row r="152" ht="18.0" customHeight="1">
      <c r="E152" s="84"/>
      <c r="F152" s="84"/>
      <c r="G152" s="67"/>
      <c r="H152" s="67"/>
      <c r="I152" s="83"/>
    </row>
    <row r="153" ht="18.0" customHeight="1">
      <c r="E153" s="84"/>
      <c r="F153" s="84"/>
      <c r="G153" s="67"/>
      <c r="H153" s="67"/>
      <c r="I153" s="83"/>
    </row>
    <row r="154" ht="18.0" customHeight="1">
      <c r="E154" s="84"/>
      <c r="F154" s="84"/>
      <c r="G154" s="67"/>
      <c r="H154" s="67"/>
      <c r="I154" s="83"/>
    </row>
    <row r="155" ht="18.0" customHeight="1">
      <c r="E155" s="84"/>
      <c r="F155" s="84"/>
      <c r="G155" s="67"/>
      <c r="H155" s="67"/>
      <c r="I155" s="83"/>
    </row>
    <row r="156" ht="18.0" customHeight="1">
      <c r="E156" s="84"/>
      <c r="F156" s="84"/>
      <c r="G156" s="67"/>
      <c r="H156" s="67"/>
      <c r="I156" s="83"/>
    </row>
    <row r="157" ht="18.0" customHeight="1">
      <c r="E157" s="84"/>
      <c r="F157" s="84"/>
      <c r="G157" s="67"/>
      <c r="H157" s="67"/>
      <c r="I157" s="83"/>
    </row>
    <row r="158" ht="18.0" customHeight="1">
      <c r="E158" s="84"/>
      <c r="F158" s="84"/>
      <c r="G158" s="67"/>
      <c r="H158" s="67"/>
      <c r="I158" s="83"/>
    </row>
    <row r="159" ht="18.0" customHeight="1">
      <c r="E159" s="84"/>
      <c r="F159" s="84"/>
      <c r="G159" s="67"/>
      <c r="H159" s="67"/>
      <c r="I159" s="83"/>
    </row>
    <row r="160" ht="18.0" customHeight="1">
      <c r="E160" s="84"/>
      <c r="F160" s="84"/>
      <c r="G160" s="67"/>
      <c r="H160" s="67"/>
      <c r="I160" s="83"/>
    </row>
    <row r="161" ht="18.0" customHeight="1">
      <c r="E161" s="84"/>
      <c r="F161" s="84"/>
      <c r="G161" s="67"/>
      <c r="H161" s="67"/>
      <c r="I161" s="83"/>
    </row>
    <row r="162" ht="18.0" customHeight="1">
      <c r="E162" s="84"/>
      <c r="F162" s="84"/>
      <c r="G162" s="67"/>
      <c r="H162" s="67"/>
      <c r="I162" s="83"/>
    </row>
    <row r="163" ht="18.0" customHeight="1">
      <c r="E163" s="84"/>
      <c r="F163" s="84"/>
      <c r="G163" s="67"/>
      <c r="H163" s="67"/>
      <c r="I163" s="83"/>
    </row>
    <row r="164" ht="18.0" customHeight="1">
      <c r="E164" s="84"/>
      <c r="F164" s="84"/>
      <c r="G164" s="67"/>
      <c r="H164" s="67"/>
      <c r="I164" s="83"/>
    </row>
    <row r="165" ht="18.0" customHeight="1">
      <c r="E165" s="84"/>
      <c r="F165" s="84"/>
      <c r="G165" s="67"/>
      <c r="H165" s="67"/>
      <c r="I165" s="83"/>
    </row>
    <row r="166" ht="18.0" customHeight="1">
      <c r="E166" s="84"/>
      <c r="F166" s="84"/>
      <c r="G166" s="67"/>
      <c r="H166" s="67"/>
      <c r="I166" s="83"/>
    </row>
    <row r="167" ht="18.0" customHeight="1">
      <c r="E167" s="84"/>
      <c r="F167" s="84"/>
    </row>
    <row r="168" ht="18.0" customHeight="1">
      <c r="E168" s="84"/>
      <c r="F168" s="84"/>
    </row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  <row r="1001" ht="18.0" customHeight="1"/>
  </sheetData>
  <mergeCells count="19">
    <mergeCell ref="H1:J1"/>
    <mergeCell ref="B2:F2"/>
    <mergeCell ref="B11:F11"/>
    <mergeCell ref="B12:D12"/>
    <mergeCell ref="B13:D13"/>
    <mergeCell ref="B14:D14"/>
    <mergeCell ref="B15:D15"/>
    <mergeCell ref="H10:K10"/>
    <mergeCell ref="B23:D23"/>
    <mergeCell ref="B24:D24"/>
    <mergeCell ref="B25:D25"/>
    <mergeCell ref="B26:D26"/>
    <mergeCell ref="B16:D16"/>
    <mergeCell ref="B17:D17"/>
    <mergeCell ref="B18:D18"/>
    <mergeCell ref="B19:D19"/>
    <mergeCell ref="B20:D20"/>
    <mergeCell ref="B21:D21"/>
    <mergeCell ref="B22:D22"/>
  </mergeCells>
  <conditionalFormatting sqref="K1">
    <cfRule type="colorScale" priority="1">
      <colorScale>
        <cfvo type="min"/>
        <cfvo type="max"/>
        <color rgb="FFFFFFFF"/>
        <color rgb="FF57BB8A"/>
      </colorScale>
    </cfRule>
  </conditionalFormatting>
  <hyperlinks>
    <hyperlink r:id="rId1" ref="I11"/>
    <hyperlink r:id="rId2" ref="I12"/>
    <hyperlink r:id="rId3" ref="I13"/>
    <hyperlink r:id="rId4" ref="I14"/>
    <hyperlink r:id="rId5" ref="I16"/>
    <hyperlink r:id="rId6" ref="H26"/>
    <hyperlink r:id="rId7" ref="H29"/>
    <hyperlink r:id="rId8" ref="H31"/>
    <hyperlink r:id="rId9" ref="H33"/>
    <hyperlink r:id="rId10" ref="H34"/>
    <hyperlink r:id="rId11" ref="H35"/>
    <hyperlink r:id="rId12" ref="H36"/>
    <hyperlink r:id="rId13" ref="H37"/>
    <hyperlink r:id="rId14" ref="H38"/>
    <hyperlink r:id="rId15" ref="H40"/>
    <hyperlink r:id="rId16" ref="H42"/>
    <hyperlink r:id="rId17" ref="H43"/>
    <hyperlink r:id="rId18" ref="H44"/>
    <hyperlink r:id="rId19" ref="H46"/>
    <hyperlink r:id="rId20" ref="H47"/>
    <hyperlink r:id="rId21" ref="H48"/>
    <hyperlink r:id="rId22" ref="H50"/>
    <hyperlink r:id="rId23" ref="H51"/>
    <hyperlink r:id="rId24" ref="H52"/>
    <hyperlink r:id="rId25" ref="H53"/>
    <hyperlink r:id="rId26" ref="H54"/>
    <hyperlink r:id="rId27" ref="H55"/>
    <hyperlink r:id="rId28" ref="H56"/>
    <hyperlink r:id="rId29" ref="H57"/>
    <hyperlink r:id="rId30" ref="H58"/>
    <hyperlink r:id="rId31" ref="H59"/>
    <hyperlink r:id="rId32" ref="H60"/>
    <hyperlink r:id="rId33" ref="H62"/>
    <hyperlink r:id="rId34" ref="H63"/>
    <hyperlink r:id="rId35" ref="H64"/>
    <hyperlink r:id="rId36" ref="H65"/>
  </hyperlinks>
  <printOptions/>
  <pageMargins bottom="0.75" footer="0.0" header="0.0" left="0.7" right="0.7" top="0.75"/>
  <pageSetup orientation="portrait"/>
  <drawing r:id="rId3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9.18" defaultRowHeight="15.0"/>
  <cols>
    <col customWidth="1" min="9" max="29" width="7.73"/>
  </cols>
  <sheetData>
    <row r="1" ht="63.0" customHeight="1">
      <c r="A1" s="88" t="s">
        <v>101</v>
      </c>
      <c r="B1" s="88" t="s">
        <v>102</v>
      </c>
      <c r="C1" s="89" t="s">
        <v>103</v>
      </c>
      <c r="D1" s="89" t="s">
        <v>104</v>
      </c>
      <c r="E1" s="89" t="s">
        <v>105</v>
      </c>
      <c r="F1" s="89" t="s">
        <v>106</v>
      </c>
      <c r="G1" s="88" t="s">
        <v>107</v>
      </c>
      <c r="H1" s="88" t="s">
        <v>108</v>
      </c>
    </row>
    <row r="2" ht="18.0" customHeight="1">
      <c r="A2" s="90">
        <v>0.0</v>
      </c>
      <c r="B2" s="90">
        <v>0.0</v>
      </c>
      <c r="C2" s="90">
        <f t="shared" ref="C2:C152" si="1">SUM(B2)/100</f>
        <v>0</v>
      </c>
      <c r="D2" s="91">
        <f t="shared" ref="D2:D152" si="2">SUM(C2)*2.05</f>
        <v>0</v>
      </c>
      <c r="E2" s="92">
        <v>62.56</v>
      </c>
      <c r="F2" s="92">
        <v>62.56</v>
      </c>
      <c r="G2" s="91">
        <f>SUM(F2)</f>
        <v>62.56</v>
      </c>
      <c r="H2" s="91">
        <f>F2</f>
        <v>62.56</v>
      </c>
    </row>
    <row r="3" ht="18.0" customHeight="1">
      <c r="A3" s="90">
        <f t="shared" ref="A3:A152" si="3">B3*7.48</f>
        <v>748</v>
      </c>
      <c r="B3" s="90">
        <f t="shared" ref="B3:B152" si="4">B2+100</f>
        <v>100</v>
      </c>
      <c r="C3" s="90">
        <f t="shared" si="1"/>
        <v>1</v>
      </c>
      <c r="D3" s="91">
        <f t="shared" si="2"/>
        <v>2.05</v>
      </c>
      <c r="E3" s="92">
        <v>62.56</v>
      </c>
      <c r="F3" s="91">
        <f t="shared" ref="F3:F152" si="5">F2+2</f>
        <v>64.56</v>
      </c>
      <c r="G3" s="91">
        <f t="shared" ref="G3:G152" si="6">F3/B3</f>
        <v>0.6456</v>
      </c>
      <c r="H3" s="91">
        <f t="shared" ref="H3:H152" si="7">F3/A3</f>
        <v>0.08631016043</v>
      </c>
    </row>
    <row r="4" ht="18.0" customHeight="1">
      <c r="A4" s="90">
        <f t="shared" si="3"/>
        <v>1496</v>
      </c>
      <c r="B4" s="90">
        <f t="shared" si="4"/>
        <v>200</v>
      </c>
      <c r="C4" s="90">
        <f t="shared" si="1"/>
        <v>2</v>
      </c>
      <c r="D4" s="91">
        <f t="shared" si="2"/>
        <v>4.1</v>
      </c>
      <c r="E4" s="92">
        <v>62.56</v>
      </c>
      <c r="F4" s="91">
        <f t="shared" si="5"/>
        <v>66.56</v>
      </c>
      <c r="G4" s="91">
        <f t="shared" si="6"/>
        <v>0.3328</v>
      </c>
      <c r="H4" s="91">
        <f t="shared" si="7"/>
        <v>0.04449197861</v>
      </c>
    </row>
    <row r="5" ht="18.0" customHeight="1">
      <c r="A5" s="90">
        <f t="shared" si="3"/>
        <v>2244</v>
      </c>
      <c r="B5" s="90">
        <f t="shared" si="4"/>
        <v>300</v>
      </c>
      <c r="C5" s="90">
        <f t="shared" si="1"/>
        <v>3</v>
      </c>
      <c r="D5" s="91">
        <f t="shared" si="2"/>
        <v>6.15</v>
      </c>
      <c r="E5" s="92">
        <v>62.56</v>
      </c>
      <c r="F5" s="91">
        <f t="shared" si="5"/>
        <v>68.56</v>
      </c>
      <c r="G5" s="91">
        <f t="shared" si="6"/>
        <v>0.2285333333</v>
      </c>
      <c r="H5" s="91">
        <f t="shared" si="7"/>
        <v>0.03055258467</v>
      </c>
    </row>
    <row r="6" ht="18.0" customHeight="1">
      <c r="A6" s="90">
        <f t="shared" si="3"/>
        <v>2992</v>
      </c>
      <c r="B6" s="90">
        <f t="shared" si="4"/>
        <v>400</v>
      </c>
      <c r="C6" s="90">
        <f t="shared" si="1"/>
        <v>4</v>
      </c>
      <c r="D6" s="91">
        <f t="shared" si="2"/>
        <v>8.2</v>
      </c>
      <c r="E6" s="92">
        <v>62.56</v>
      </c>
      <c r="F6" s="91">
        <f t="shared" si="5"/>
        <v>70.56</v>
      </c>
      <c r="G6" s="91">
        <f t="shared" si="6"/>
        <v>0.1764</v>
      </c>
      <c r="H6" s="91">
        <f t="shared" si="7"/>
        <v>0.0235828877</v>
      </c>
    </row>
    <row r="7" ht="18.0" customHeight="1">
      <c r="A7" s="90">
        <f t="shared" si="3"/>
        <v>3740</v>
      </c>
      <c r="B7" s="90">
        <f t="shared" si="4"/>
        <v>500</v>
      </c>
      <c r="C7" s="90">
        <f t="shared" si="1"/>
        <v>5</v>
      </c>
      <c r="D7" s="91">
        <f t="shared" si="2"/>
        <v>10.25</v>
      </c>
      <c r="E7" s="92">
        <v>62.56</v>
      </c>
      <c r="F7" s="91">
        <f t="shared" si="5"/>
        <v>72.56</v>
      </c>
      <c r="G7" s="91">
        <f t="shared" si="6"/>
        <v>0.14512</v>
      </c>
      <c r="H7" s="91">
        <f t="shared" si="7"/>
        <v>0.01940106952</v>
      </c>
    </row>
    <row r="8" ht="18.0" customHeight="1">
      <c r="A8" s="90">
        <f t="shared" si="3"/>
        <v>4488</v>
      </c>
      <c r="B8" s="90">
        <f t="shared" si="4"/>
        <v>600</v>
      </c>
      <c r="C8" s="90">
        <f t="shared" si="1"/>
        <v>6</v>
      </c>
      <c r="D8" s="91">
        <f t="shared" si="2"/>
        <v>12.3</v>
      </c>
      <c r="E8" s="92">
        <v>62.56</v>
      </c>
      <c r="F8" s="91">
        <f t="shared" si="5"/>
        <v>74.56</v>
      </c>
      <c r="G8" s="91">
        <f t="shared" si="6"/>
        <v>0.1242666667</v>
      </c>
      <c r="H8" s="91">
        <f t="shared" si="7"/>
        <v>0.01661319073</v>
      </c>
    </row>
    <row r="9" ht="18.0" customHeight="1">
      <c r="A9" s="90">
        <f t="shared" si="3"/>
        <v>5236</v>
      </c>
      <c r="B9" s="90">
        <f t="shared" si="4"/>
        <v>700</v>
      </c>
      <c r="C9" s="90">
        <f t="shared" si="1"/>
        <v>7</v>
      </c>
      <c r="D9" s="91">
        <f t="shared" si="2"/>
        <v>14.35</v>
      </c>
      <c r="E9" s="92">
        <v>62.56</v>
      </c>
      <c r="F9" s="91">
        <f t="shared" si="5"/>
        <v>76.56</v>
      </c>
      <c r="G9" s="91">
        <f t="shared" si="6"/>
        <v>0.1093714286</v>
      </c>
      <c r="H9" s="91">
        <f t="shared" si="7"/>
        <v>0.01462184874</v>
      </c>
    </row>
    <row r="10" ht="18.0" customHeight="1">
      <c r="A10" s="90">
        <f t="shared" si="3"/>
        <v>5984</v>
      </c>
      <c r="B10" s="90">
        <f t="shared" si="4"/>
        <v>800</v>
      </c>
      <c r="C10" s="90">
        <f t="shared" si="1"/>
        <v>8</v>
      </c>
      <c r="D10" s="91">
        <f t="shared" si="2"/>
        <v>16.4</v>
      </c>
      <c r="E10" s="92">
        <v>62.56</v>
      </c>
      <c r="F10" s="91">
        <f t="shared" si="5"/>
        <v>78.56</v>
      </c>
      <c r="G10" s="91">
        <f t="shared" si="6"/>
        <v>0.0982</v>
      </c>
      <c r="H10" s="93">
        <f t="shared" si="7"/>
        <v>0.01312834225</v>
      </c>
    </row>
    <row r="11" ht="18.0" customHeight="1">
      <c r="A11" s="90">
        <f t="shared" si="3"/>
        <v>6732</v>
      </c>
      <c r="B11" s="90">
        <f t="shared" si="4"/>
        <v>900</v>
      </c>
      <c r="C11" s="90">
        <f t="shared" si="1"/>
        <v>9</v>
      </c>
      <c r="D11" s="91">
        <f t="shared" si="2"/>
        <v>18.45</v>
      </c>
      <c r="E11" s="92">
        <v>62.56</v>
      </c>
      <c r="F11" s="91">
        <f t="shared" si="5"/>
        <v>80.56</v>
      </c>
      <c r="G11" s="91">
        <f t="shared" si="6"/>
        <v>0.08951111111</v>
      </c>
      <c r="H11" s="93">
        <f t="shared" si="7"/>
        <v>0.01196672608</v>
      </c>
    </row>
    <row r="12" ht="18.0" customHeight="1">
      <c r="A12" s="90">
        <f t="shared" si="3"/>
        <v>7480</v>
      </c>
      <c r="B12" s="90">
        <f t="shared" si="4"/>
        <v>1000</v>
      </c>
      <c r="C12" s="90">
        <f t="shared" si="1"/>
        <v>10</v>
      </c>
      <c r="D12" s="91">
        <f t="shared" si="2"/>
        <v>20.5</v>
      </c>
      <c r="E12" s="92">
        <v>62.56</v>
      </c>
      <c r="F12" s="91">
        <f t="shared" si="5"/>
        <v>82.56</v>
      </c>
      <c r="G12" s="91">
        <f t="shared" si="6"/>
        <v>0.08256</v>
      </c>
      <c r="H12" s="93">
        <f t="shared" si="7"/>
        <v>0.01103743316</v>
      </c>
    </row>
    <row r="13" ht="18.0" customHeight="1">
      <c r="A13" s="90">
        <f t="shared" si="3"/>
        <v>8228</v>
      </c>
      <c r="B13" s="90">
        <f t="shared" si="4"/>
        <v>1100</v>
      </c>
      <c r="C13" s="90">
        <f t="shared" si="1"/>
        <v>11</v>
      </c>
      <c r="D13" s="91">
        <f t="shared" si="2"/>
        <v>22.55</v>
      </c>
      <c r="E13" s="92">
        <v>62.56</v>
      </c>
      <c r="F13" s="91">
        <f t="shared" si="5"/>
        <v>84.56</v>
      </c>
      <c r="G13" s="91">
        <f t="shared" si="6"/>
        <v>0.07687272727</v>
      </c>
      <c r="H13" s="93">
        <f t="shared" si="7"/>
        <v>0.01027710258</v>
      </c>
    </row>
    <row r="14" ht="18.0" customHeight="1">
      <c r="A14" s="90">
        <f t="shared" si="3"/>
        <v>8976</v>
      </c>
      <c r="B14" s="90">
        <f t="shared" si="4"/>
        <v>1200</v>
      </c>
      <c r="C14" s="90">
        <f t="shared" si="1"/>
        <v>12</v>
      </c>
      <c r="D14" s="91">
        <f t="shared" si="2"/>
        <v>24.6</v>
      </c>
      <c r="E14" s="92">
        <v>62.56</v>
      </c>
      <c r="F14" s="91">
        <f t="shared" si="5"/>
        <v>86.56</v>
      </c>
      <c r="G14" s="91">
        <f t="shared" si="6"/>
        <v>0.07213333333</v>
      </c>
      <c r="H14" s="93">
        <f t="shared" si="7"/>
        <v>0.009643493761</v>
      </c>
    </row>
    <row r="15" ht="18.0" customHeight="1">
      <c r="A15" s="90">
        <f t="shared" si="3"/>
        <v>9724</v>
      </c>
      <c r="B15" s="90">
        <f t="shared" si="4"/>
        <v>1300</v>
      </c>
      <c r="C15" s="90">
        <f t="shared" si="1"/>
        <v>13</v>
      </c>
      <c r="D15" s="91">
        <f t="shared" si="2"/>
        <v>26.65</v>
      </c>
      <c r="E15" s="92">
        <v>62.56</v>
      </c>
      <c r="F15" s="91">
        <f t="shared" si="5"/>
        <v>88.56</v>
      </c>
      <c r="G15" s="91">
        <f t="shared" si="6"/>
        <v>0.06812307692</v>
      </c>
      <c r="H15" s="93">
        <f t="shared" si="7"/>
        <v>0.009107363225</v>
      </c>
    </row>
    <row r="16" ht="18.0" customHeight="1">
      <c r="A16" s="90">
        <f t="shared" si="3"/>
        <v>10472</v>
      </c>
      <c r="B16" s="90">
        <f t="shared" si="4"/>
        <v>1400</v>
      </c>
      <c r="C16" s="90">
        <f t="shared" si="1"/>
        <v>14</v>
      </c>
      <c r="D16" s="91">
        <f t="shared" si="2"/>
        <v>28.7</v>
      </c>
      <c r="E16" s="92">
        <v>62.56</v>
      </c>
      <c r="F16" s="91">
        <f t="shared" si="5"/>
        <v>90.56</v>
      </c>
      <c r="G16" s="91">
        <f t="shared" si="6"/>
        <v>0.06468571429</v>
      </c>
      <c r="H16" s="93">
        <f t="shared" si="7"/>
        <v>0.008647822765</v>
      </c>
    </row>
    <row r="17" ht="18.0" customHeight="1">
      <c r="A17" s="90">
        <f t="shared" si="3"/>
        <v>11220</v>
      </c>
      <c r="B17" s="90">
        <f t="shared" si="4"/>
        <v>1500</v>
      </c>
      <c r="C17" s="90">
        <f t="shared" si="1"/>
        <v>15</v>
      </c>
      <c r="D17" s="91">
        <f t="shared" si="2"/>
        <v>30.75</v>
      </c>
      <c r="E17" s="92">
        <v>62.56</v>
      </c>
      <c r="F17" s="91">
        <f t="shared" si="5"/>
        <v>92.56</v>
      </c>
      <c r="G17" s="91">
        <f t="shared" si="6"/>
        <v>0.06170666667</v>
      </c>
      <c r="H17" s="93">
        <f t="shared" si="7"/>
        <v>0.008249554367</v>
      </c>
    </row>
    <row r="18" ht="18.0" customHeight="1">
      <c r="A18" s="90">
        <f t="shared" si="3"/>
        <v>11968</v>
      </c>
      <c r="B18" s="90">
        <f t="shared" si="4"/>
        <v>1600</v>
      </c>
      <c r="C18" s="90">
        <f t="shared" si="1"/>
        <v>16</v>
      </c>
      <c r="D18" s="91">
        <f t="shared" si="2"/>
        <v>32.8</v>
      </c>
      <c r="E18" s="92">
        <v>62.56</v>
      </c>
      <c r="F18" s="91">
        <f t="shared" si="5"/>
        <v>94.56</v>
      </c>
      <c r="G18" s="91">
        <f t="shared" si="6"/>
        <v>0.0591</v>
      </c>
      <c r="H18" s="93">
        <f t="shared" si="7"/>
        <v>0.007901069519</v>
      </c>
    </row>
    <row r="19" ht="18.0" customHeight="1">
      <c r="A19" s="90">
        <f t="shared" si="3"/>
        <v>12716</v>
      </c>
      <c r="B19" s="90">
        <f t="shared" si="4"/>
        <v>1700</v>
      </c>
      <c r="C19" s="90">
        <f t="shared" si="1"/>
        <v>17</v>
      </c>
      <c r="D19" s="91">
        <f t="shared" si="2"/>
        <v>34.85</v>
      </c>
      <c r="E19" s="92">
        <v>62.56</v>
      </c>
      <c r="F19" s="91">
        <f t="shared" si="5"/>
        <v>96.56</v>
      </c>
      <c r="G19" s="91">
        <f t="shared" si="6"/>
        <v>0.0568</v>
      </c>
      <c r="H19" s="93">
        <f t="shared" si="7"/>
        <v>0.007593582888</v>
      </c>
    </row>
    <row r="20" ht="18.0" customHeight="1">
      <c r="A20" s="90">
        <f t="shared" si="3"/>
        <v>13464</v>
      </c>
      <c r="B20" s="90">
        <f t="shared" si="4"/>
        <v>1800</v>
      </c>
      <c r="C20" s="90">
        <f t="shared" si="1"/>
        <v>18</v>
      </c>
      <c r="D20" s="91">
        <f t="shared" si="2"/>
        <v>36.9</v>
      </c>
      <c r="E20" s="92">
        <v>62.56</v>
      </c>
      <c r="F20" s="91">
        <f t="shared" si="5"/>
        <v>98.56</v>
      </c>
      <c r="G20" s="91">
        <f t="shared" si="6"/>
        <v>0.05475555556</v>
      </c>
      <c r="H20" s="93">
        <f t="shared" si="7"/>
        <v>0.007320261438</v>
      </c>
    </row>
    <row r="21" ht="18.0" customHeight="1">
      <c r="A21" s="90">
        <f t="shared" si="3"/>
        <v>14212</v>
      </c>
      <c r="B21" s="90">
        <f t="shared" si="4"/>
        <v>1900</v>
      </c>
      <c r="C21" s="90">
        <f t="shared" si="1"/>
        <v>19</v>
      </c>
      <c r="D21" s="91">
        <f t="shared" si="2"/>
        <v>38.95</v>
      </c>
      <c r="E21" s="92">
        <v>62.56</v>
      </c>
      <c r="F21" s="91">
        <f t="shared" si="5"/>
        <v>100.56</v>
      </c>
      <c r="G21" s="91">
        <f t="shared" si="6"/>
        <v>0.05292631579</v>
      </c>
      <c r="H21" s="93">
        <f t="shared" si="7"/>
        <v>0.007075710667</v>
      </c>
    </row>
    <row r="22" ht="18.0" customHeight="1">
      <c r="A22" s="90">
        <f t="shared" si="3"/>
        <v>14960</v>
      </c>
      <c r="B22" s="90">
        <f t="shared" si="4"/>
        <v>2000</v>
      </c>
      <c r="C22" s="90">
        <f t="shared" si="1"/>
        <v>20</v>
      </c>
      <c r="D22" s="91">
        <f t="shared" si="2"/>
        <v>41</v>
      </c>
      <c r="E22" s="92">
        <v>62.56</v>
      </c>
      <c r="F22" s="91">
        <f t="shared" si="5"/>
        <v>102.56</v>
      </c>
      <c r="G22" s="91">
        <f t="shared" si="6"/>
        <v>0.05128</v>
      </c>
      <c r="H22" s="93">
        <f t="shared" si="7"/>
        <v>0.006855614973</v>
      </c>
    </row>
    <row r="23" ht="18.0" customHeight="1">
      <c r="A23" s="90">
        <f t="shared" si="3"/>
        <v>15708</v>
      </c>
      <c r="B23" s="90">
        <f t="shared" si="4"/>
        <v>2100</v>
      </c>
      <c r="C23" s="90">
        <f t="shared" si="1"/>
        <v>21</v>
      </c>
      <c r="D23" s="91">
        <f t="shared" si="2"/>
        <v>43.05</v>
      </c>
      <c r="E23" s="92">
        <v>62.56</v>
      </c>
      <c r="F23" s="91">
        <f t="shared" si="5"/>
        <v>104.56</v>
      </c>
      <c r="G23" s="91">
        <f t="shared" si="6"/>
        <v>0.04979047619</v>
      </c>
      <c r="H23" s="93">
        <f t="shared" si="7"/>
        <v>0.006656480774</v>
      </c>
    </row>
    <row r="24" ht="18.0" customHeight="1">
      <c r="A24" s="90">
        <f t="shared" si="3"/>
        <v>16456</v>
      </c>
      <c r="B24" s="90">
        <f t="shared" si="4"/>
        <v>2200</v>
      </c>
      <c r="C24" s="90">
        <f t="shared" si="1"/>
        <v>22</v>
      </c>
      <c r="D24" s="91">
        <f t="shared" si="2"/>
        <v>45.1</v>
      </c>
      <c r="E24" s="92">
        <v>62.56</v>
      </c>
      <c r="F24" s="91">
        <f t="shared" si="5"/>
        <v>106.56</v>
      </c>
      <c r="G24" s="91">
        <f t="shared" si="6"/>
        <v>0.04843636364</v>
      </c>
      <c r="H24" s="93">
        <f t="shared" si="7"/>
        <v>0.006475449684</v>
      </c>
    </row>
    <row r="25" ht="18.0" customHeight="1">
      <c r="A25" s="90">
        <f t="shared" si="3"/>
        <v>17204</v>
      </c>
      <c r="B25" s="90">
        <f t="shared" si="4"/>
        <v>2300</v>
      </c>
      <c r="C25" s="90">
        <f t="shared" si="1"/>
        <v>23</v>
      </c>
      <c r="D25" s="91">
        <f t="shared" si="2"/>
        <v>47.15</v>
      </c>
      <c r="E25" s="92">
        <v>62.56</v>
      </c>
      <c r="F25" s="91">
        <f t="shared" si="5"/>
        <v>108.56</v>
      </c>
      <c r="G25" s="91">
        <f t="shared" si="6"/>
        <v>0.0472</v>
      </c>
      <c r="H25" s="93">
        <f t="shared" si="7"/>
        <v>0.006310160428</v>
      </c>
    </row>
    <row r="26" ht="18.0" customHeight="1">
      <c r="A26" s="90">
        <f t="shared" si="3"/>
        <v>17952</v>
      </c>
      <c r="B26" s="90">
        <f t="shared" si="4"/>
        <v>2400</v>
      </c>
      <c r="C26" s="90">
        <f t="shared" si="1"/>
        <v>24</v>
      </c>
      <c r="D26" s="91">
        <f t="shared" si="2"/>
        <v>49.2</v>
      </c>
      <c r="E26" s="92">
        <v>62.56</v>
      </c>
      <c r="F26" s="91">
        <f t="shared" si="5"/>
        <v>110.56</v>
      </c>
      <c r="G26" s="91">
        <f t="shared" si="6"/>
        <v>0.04606666667</v>
      </c>
      <c r="H26" s="93">
        <f t="shared" si="7"/>
        <v>0.006158645276</v>
      </c>
    </row>
    <row r="27" ht="18.0" customHeight="1">
      <c r="A27" s="90">
        <f t="shared" si="3"/>
        <v>18700</v>
      </c>
      <c r="B27" s="90">
        <f t="shared" si="4"/>
        <v>2500</v>
      </c>
      <c r="C27" s="90">
        <f t="shared" si="1"/>
        <v>25</v>
      </c>
      <c r="D27" s="91">
        <f t="shared" si="2"/>
        <v>51.25</v>
      </c>
      <c r="E27" s="92">
        <v>62.56</v>
      </c>
      <c r="F27" s="91">
        <f t="shared" si="5"/>
        <v>112.56</v>
      </c>
      <c r="G27" s="91">
        <f t="shared" si="6"/>
        <v>0.045024</v>
      </c>
      <c r="H27" s="93">
        <f t="shared" si="7"/>
        <v>0.006019251337</v>
      </c>
    </row>
    <row r="28" ht="18.0" customHeight="1">
      <c r="A28" s="90">
        <f t="shared" si="3"/>
        <v>19448</v>
      </c>
      <c r="B28" s="90">
        <f t="shared" si="4"/>
        <v>2600</v>
      </c>
      <c r="C28" s="90">
        <f t="shared" si="1"/>
        <v>26</v>
      </c>
      <c r="D28" s="91">
        <f t="shared" si="2"/>
        <v>53.3</v>
      </c>
      <c r="E28" s="92">
        <v>62.56</v>
      </c>
      <c r="F28" s="91">
        <f t="shared" si="5"/>
        <v>114.56</v>
      </c>
      <c r="G28" s="91">
        <f t="shared" si="6"/>
        <v>0.04406153846</v>
      </c>
      <c r="H28" s="93">
        <f t="shared" si="7"/>
        <v>0.005890580008</v>
      </c>
    </row>
    <row r="29" ht="18.0" customHeight="1">
      <c r="A29" s="90">
        <f t="shared" si="3"/>
        <v>20196</v>
      </c>
      <c r="B29" s="90">
        <f t="shared" si="4"/>
        <v>2700</v>
      </c>
      <c r="C29" s="90">
        <f t="shared" si="1"/>
        <v>27</v>
      </c>
      <c r="D29" s="91">
        <f t="shared" si="2"/>
        <v>55.35</v>
      </c>
      <c r="E29" s="92">
        <v>62.56</v>
      </c>
      <c r="F29" s="91">
        <f t="shared" si="5"/>
        <v>116.56</v>
      </c>
      <c r="G29" s="91">
        <f t="shared" si="6"/>
        <v>0.04317037037</v>
      </c>
      <c r="H29" s="93">
        <f t="shared" si="7"/>
        <v>0.005771439889</v>
      </c>
    </row>
    <row r="30" ht="18.0" customHeight="1">
      <c r="A30" s="90">
        <f t="shared" si="3"/>
        <v>20944</v>
      </c>
      <c r="B30" s="90">
        <f t="shared" si="4"/>
        <v>2800</v>
      </c>
      <c r="C30" s="90">
        <f t="shared" si="1"/>
        <v>28</v>
      </c>
      <c r="D30" s="91">
        <f t="shared" si="2"/>
        <v>57.4</v>
      </c>
      <c r="E30" s="92">
        <v>62.56</v>
      </c>
      <c r="F30" s="91">
        <f t="shared" si="5"/>
        <v>118.56</v>
      </c>
      <c r="G30" s="91">
        <f t="shared" si="6"/>
        <v>0.04234285714</v>
      </c>
      <c r="H30" s="93">
        <f t="shared" si="7"/>
        <v>0.005660809778</v>
      </c>
    </row>
    <row r="31" ht="18.0" customHeight="1">
      <c r="A31" s="90">
        <f t="shared" si="3"/>
        <v>21692</v>
      </c>
      <c r="B31" s="90">
        <f t="shared" si="4"/>
        <v>2900</v>
      </c>
      <c r="C31" s="90">
        <f t="shared" si="1"/>
        <v>29</v>
      </c>
      <c r="D31" s="91">
        <f t="shared" si="2"/>
        <v>59.45</v>
      </c>
      <c r="E31" s="92">
        <v>62.56</v>
      </c>
      <c r="F31" s="91">
        <f t="shared" si="5"/>
        <v>120.56</v>
      </c>
      <c r="G31" s="91">
        <f t="shared" si="6"/>
        <v>0.04157241379</v>
      </c>
      <c r="H31" s="93">
        <f t="shared" si="7"/>
        <v>0.005557809331</v>
      </c>
    </row>
    <row r="32" ht="18.0" customHeight="1">
      <c r="A32" s="90">
        <f t="shared" si="3"/>
        <v>22440</v>
      </c>
      <c r="B32" s="90">
        <f t="shared" si="4"/>
        <v>3000</v>
      </c>
      <c r="C32" s="90">
        <f t="shared" si="1"/>
        <v>30</v>
      </c>
      <c r="D32" s="91">
        <f t="shared" si="2"/>
        <v>61.5</v>
      </c>
      <c r="E32" s="92">
        <v>62.56</v>
      </c>
      <c r="F32" s="91">
        <f t="shared" si="5"/>
        <v>122.56</v>
      </c>
      <c r="G32" s="91">
        <f t="shared" si="6"/>
        <v>0.04085333333</v>
      </c>
      <c r="H32" s="93">
        <f t="shared" si="7"/>
        <v>0.005461675579</v>
      </c>
    </row>
    <row r="33" ht="18.0" customHeight="1">
      <c r="A33" s="90">
        <f t="shared" si="3"/>
        <v>23188</v>
      </c>
      <c r="B33" s="90">
        <f t="shared" si="4"/>
        <v>3100</v>
      </c>
      <c r="C33" s="90">
        <f t="shared" si="1"/>
        <v>31</v>
      </c>
      <c r="D33" s="91">
        <f t="shared" si="2"/>
        <v>63.55</v>
      </c>
      <c r="E33" s="92">
        <v>62.56</v>
      </c>
      <c r="F33" s="91">
        <f t="shared" si="5"/>
        <v>124.56</v>
      </c>
      <c r="G33" s="91">
        <f t="shared" si="6"/>
        <v>0.04018064516</v>
      </c>
      <c r="H33" s="93">
        <f t="shared" si="7"/>
        <v>0.005371744006</v>
      </c>
    </row>
    <row r="34" ht="18.0" customHeight="1">
      <c r="A34" s="90">
        <f t="shared" si="3"/>
        <v>23936</v>
      </c>
      <c r="B34" s="90">
        <f t="shared" si="4"/>
        <v>3200</v>
      </c>
      <c r="C34" s="90">
        <f t="shared" si="1"/>
        <v>32</v>
      </c>
      <c r="D34" s="91">
        <f t="shared" si="2"/>
        <v>65.6</v>
      </c>
      <c r="E34" s="92">
        <v>62.56</v>
      </c>
      <c r="F34" s="91">
        <f t="shared" si="5"/>
        <v>126.56</v>
      </c>
      <c r="G34" s="91">
        <f t="shared" si="6"/>
        <v>0.03955</v>
      </c>
      <c r="H34" s="93">
        <f t="shared" si="7"/>
        <v>0.005287433155</v>
      </c>
    </row>
    <row r="35" ht="18.0" customHeight="1">
      <c r="A35" s="90">
        <f t="shared" si="3"/>
        <v>24684</v>
      </c>
      <c r="B35" s="90">
        <f t="shared" si="4"/>
        <v>3300</v>
      </c>
      <c r="C35" s="90">
        <f t="shared" si="1"/>
        <v>33</v>
      </c>
      <c r="D35" s="91">
        <f t="shared" si="2"/>
        <v>67.65</v>
      </c>
      <c r="E35" s="92">
        <v>62.56</v>
      </c>
      <c r="F35" s="91">
        <f t="shared" si="5"/>
        <v>128.56</v>
      </c>
      <c r="G35" s="91">
        <f t="shared" si="6"/>
        <v>0.03895757576</v>
      </c>
      <c r="H35" s="93">
        <f t="shared" si="7"/>
        <v>0.005208232053</v>
      </c>
    </row>
    <row r="36" ht="18.0" customHeight="1">
      <c r="A36" s="94">
        <f t="shared" si="3"/>
        <v>25432</v>
      </c>
      <c r="B36" s="94">
        <f t="shared" si="4"/>
        <v>3400</v>
      </c>
      <c r="C36" s="90">
        <f t="shared" si="1"/>
        <v>34</v>
      </c>
      <c r="D36" s="91">
        <f t="shared" si="2"/>
        <v>69.7</v>
      </c>
      <c r="E36" s="92">
        <v>62.56</v>
      </c>
      <c r="F36" s="95">
        <f t="shared" si="5"/>
        <v>130.56</v>
      </c>
      <c r="G36" s="95">
        <f t="shared" si="6"/>
        <v>0.0384</v>
      </c>
      <c r="H36" s="96">
        <f t="shared" si="7"/>
        <v>0.00513368984</v>
      </c>
    </row>
    <row r="37" ht="18.0" customHeight="1">
      <c r="A37" s="94">
        <f t="shared" si="3"/>
        <v>26180</v>
      </c>
      <c r="B37" s="94">
        <f t="shared" si="4"/>
        <v>3500</v>
      </c>
      <c r="C37" s="90">
        <f t="shared" si="1"/>
        <v>35</v>
      </c>
      <c r="D37" s="91">
        <f t="shared" si="2"/>
        <v>71.75</v>
      </c>
      <c r="E37" s="92">
        <v>62.56</v>
      </c>
      <c r="F37" s="95">
        <f t="shared" si="5"/>
        <v>132.56</v>
      </c>
      <c r="G37" s="95">
        <f t="shared" si="6"/>
        <v>0.03787428571</v>
      </c>
      <c r="H37" s="96">
        <f t="shared" si="7"/>
        <v>0.005063407181</v>
      </c>
    </row>
    <row r="38" ht="18.0" customHeight="1">
      <c r="A38" s="94">
        <f t="shared" si="3"/>
        <v>26928</v>
      </c>
      <c r="B38" s="94">
        <f t="shared" si="4"/>
        <v>3600</v>
      </c>
      <c r="C38" s="90">
        <f t="shared" si="1"/>
        <v>36</v>
      </c>
      <c r="D38" s="91">
        <f t="shared" si="2"/>
        <v>73.8</v>
      </c>
      <c r="E38" s="92">
        <v>62.56</v>
      </c>
      <c r="F38" s="95">
        <f t="shared" si="5"/>
        <v>134.56</v>
      </c>
      <c r="G38" s="95">
        <f t="shared" si="6"/>
        <v>0.03737777778</v>
      </c>
      <c r="H38" s="96">
        <f t="shared" si="7"/>
        <v>0.004997029115</v>
      </c>
    </row>
    <row r="39" ht="18.0" customHeight="1">
      <c r="A39" s="94">
        <f t="shared" si="3"/>
        <v>27676</v>
      </c>
      <c r="B39" s="94">
        <f t="shared" si="4"/>
        <v>3700</v>
      </c>
      <c r="C39" s="90">
        <f t="shared" si="1"/>
        <v>37</v>
      </c>
      <c r="D39" s="91">
        <f t="shared" si="2"/>
        <v>75.85</v>
      </c>
      <c r="E39" s="92">
        <v>62.56</v>
      </c>
      <c r="F39" s="95">
        <f t="shared" si="5"/>
        <v>136.56</v>
      </c>
      <c r="G39" s="95">
        <f t="shared" si="6"/>
        <v>0.03690810811</v>
      </c>
      <c r="H39" s="96">
        <f t="shared" si="7"/>
        <v>0.004934239052</v>
      </c>
    </row>
    <row r="40" ht="18.0" customHeight="1">
      <c r="A40" s="94">
        <f t="shared" si="3"/>
        <v>28424</v>
      </c>
      <c r="B40" s="94">
        <f t="shared" si="4"/>
        <v>3800</v>
      </c>
      <c r="C40" s="90">
        <f t="shared" si="1"/>
        <v>38</v>
      </c>
      <c r="D40" s="91">
        <f t="shared" si="2"/>
        <v>77.9</v>
      </c>
      <c r="E40" s="92">
        <v>62.56</v>
      </c>
      <c r="F40" s="95">
        <f t="shared" si="5"/>
        <v>138.56</v>
      </c>
      <c r="G40" s="95">
        <f t="shared" si="6"/>
        <v>0.03646315789</v>
      </c>
      <c r="H40" s="96">
        <f t="shared" si="7"/>
        <v>0.004874753729</v>
      </c>
    </row>
    <row r="41" ht="18.0" customHeight="1">
      <c r="A41" s="94">
        <f t="shared" si="3"/>
        <v>29172</v>
      </c>
      <c r="B41" s="94">
        <f t="shared" si="4"/>
        <v>3900</v>
      </c>
      <c r="C41" s="90">
        <f t="shared" si="1"/>
        <v>39</v>
      </c>
      <c r="D41" s="91">
        <f t="shared" si="2"/>
        <v>79.95</v>
      </c>
      <c r="E41" s="92">
        <v>62.56</v>
      </c>
      <c r="F41" s="95">
        <f t="shared" si="5"/>
        <v>140.56</v>
      </c>
      <c r="G41" s="95">
        <f t="shared" si="6"/>
        <v>0.03604102564</v>
      </c>
      <c r="H41" s="96">
        <f t="shared" si="7"/>
        <v>0.004818318936</v>
      </c>
    </row>
    <row r="42" ht="18.0" customHeight="1">
      <c r="A42" s="94">
        <f t="shared" si="3"/>
        <v>29920</v>
      </c>
      <c r="B42" s="94">
        <f t="shared" si="4"/>
        <v>4000</v>
      </c>
      <c r="C42" s="90">
        <f t="shared" si="1"/>
        <v>40</v>
      </c>
      <c r="D42" s="91">
        <f t="shared" si="2"/>
        <v>82</v>
      </c>
      <c r="E42" s="92">
        <v>62.56</v>
      </c>
      <c r="F42" s="95">
        <f t="shared" si="5"/>
        <v>142.56</v>
      </c>
      <c r="G42" s="95">
        <f t="shared" si="6"/>
        <v>0.03564</v>
      </c>
      <c r="H42" s="96">
        <f t="shared" si="7"/>
        <v>0.004764705882</v>
      </c>
    </row>
    <row r="43" ht="18.0" customHeight="1">
      <c r="A43" s="94">
        <f t="shared" si="3"/>
        <v>30668</v>
      </c>
      <c r="B43" s="94">
        <f t="shared" si="4"/>
        <v>4100</v>
      </c>
      <c r="C43" s="90">
        <f t="shared" si="1"/>
        <v>41</v>
      </c>
      <c r="D43" s="91">
        <f t="shared" si="2"/>
        <v>84.05</v>
      </c>
      <c r="E43" s="92">
        <v>62.56</v>
      </c>
      <c r="F43" s="95">
        <f t="shared" si="5"/>
        <v>144.56</v>
      </c>
      <c r="G43" s="95">
        <f t="shared" si="6"/>
        <v>0.03525853659</v>
      </c>
      <c r="H43" s="96">
        <f t="shared" si="7"/>
        <v>0.0047137081</v>
      </c>
    </row>
    <row r="44" ht="18.0" customHeight="1">
      <c r="A44" s="94">
        <f t="shared" si="3"/>
        <v>31416</v>
      </c>
      <c r="B44" s="94">
        <f t="shared" si="4"/>
        <v>4200</v>
      </c>
      <c r="C44" s="90">
        <f t="shared" si="1"/>
        <v>42</v>
      </c>
      <c r="D44" s="91">
        <f t="shared" si="2"/>
        <v>86.1</v>
      </c>
      <c r="E44" s="92">
        <v>62.56</v>
      </c>
      <c r="F44" s="95">
        <f t="shared" si="5"/>
        <v>146.56</v>
      </c>
      <c r="G44" s="95">
        <f t="shared" si="6"/>
        <v>0.0348952381</v>
      </c>
      <c r="H44" s="96">
        <f t="shared" si="7"/>
        <v>0.004665138783</v>
      </c>
    </row>
    <row r="45" ht="18.0" customHeight="1">
      <c r="A45" s="94">
        <f t="shared" si="3"/>
        <v>32164</v>
      </c>
      <c r="B45" s="94">
        <f t="shared" si="4"/>
        <v>4300</v>
      </c>
      <c r="C45" s="90">
        <f t="shared" si="1"/>
        <v>43</v>
      </c>
      <c r="D45" s="91">
        <f t="shared" si="2"/>
        <v>88.15</v>
      </c>
      <c r="E45" s="92">
        <v>62.56</v>
      </c>
      <c r="F45" s="95">
        <f t="shared" si="5"/>
        <v>148.56</v>
      </c>
      <c r="G45" s="95">
        <f t="shared" si="6"/>
        <v>0.03454883721</v>
      </c>
      <c r="H45" s="96">
        <f t="shared" si="7"/>
        <v>0.004618828504</v>
      </c>
    </row>
    <row r="46" ht="18.0" customHeight="1">
      <c r="A46" s="94">
        <f t="shared" si="3"/>
        <v>32912</v>
      </c>
      <c r="B46" s="94">
        <f t="shared" si="4"/>
        <v>4400</v>
      </c>
      <c r="C46" s="90">
        <f t="shared" si="1"/>
        <v>44</v>
      </c>
      <c r="D46" s="91">
        <f t="shared" si="2"/>
        <v>90.2</v>
      </c>
      <c r="E46" s="92">
        <v>62.56</v>
      </c>
      <c r="F46" s="95">
        <f t="shared" si="5"/>
        <v>150.56</v>
      </c>
      <c r="G46" s="95">
        <f t="shared" si="6"/>
        <v>0.03421818182</v>
      </c>
      <c r="H46" s="96">
        <f t="shared" si="7"/>
        <v>0.004574623238</v>
      </c>
    </row>
    <row r="47" ht="18.0" customHeight="1">
      <c r="A47" s="94">
        <f t="shared" si="3"/>
        <v>33660</v>
      </c>
      <c r="B47" s="94">
        <f t="shared" si="4"/>
        <v>4500</v>
      </c>
      <c r="C47" s="90">
        <f t="shared" si="1"/>
        <v>45</v>
      </c>
      <c r="D47" s="91">
        <f t="shared" si="2"/>
        <v>92.25</v>
      </c>
      <c r="E47" s="92">
        <v>62.56</v>
      </c>
      <c r="F47" s="95">
        <f t="shared" si="5"/>
        <v>152.56</v>
      </c>
      <c r="G47" s="95">
        <f t="shared" si="6"/>
        <v>0.03390222222</v>
      </c>
      <c r="H47" s="96">
        <f t="shared" si="7"/>
        <v>0.00453238265</v>
      </c>
    </row>
    <row r="48" ht="18.0" customHeight="1">
      <c r="A48" s="94">
        <f t="shared" si="3"/>
        <v>34408</v>
      </c>
      <c r="B48" s="94">
        <f t="shared" si="4"/>
        <v>4600</v>
      </c>
      <c r="C48" s="90">
        <f t="shared" si="1"/>
        <v>46</v>
      </c>
      <c r="D48" s="91">
        <f t="shared" si="2"/>
        <v>94.3</v>
      </c>
      <c r="E48" s="92">
        <v>62.56</v>
      </c>
      <c r="F48" s="95">
        <f t="shared" si="5"/>
        <v>154.56</v>
      </c>
      <c r="G48" s="95">
        <f t="shared" si="6"/>
        <v>0.0336</v>
      </c>
      <c r="H48" s="96">
        <f t="shared" si="7"/>
        <v>0.00449197861</v>
      </c>
    </row>
    <row r="49" ht="18.0" customHeight="1">
      <c r="A49" s="94">
        <f t="shared" si="3"/>
        <v>35156</v>
      </c>
      <c r="B49" s="94">
        <f t="shared" si="4"/>
        <v>4700</v>
      </c>
      <c r="C49" s="90">
        <f t="shared" si="1"/>
        <v>47</v>
      </c>
      <c r="D49" s="91">
        <f t="shared" si="2"/>
        <v>96.35</v>
      </c>
      <c r="E49" s="92">
        <v>62.56</v>
      </c>
      <c r="F49" s="95">
        <f t="shared" si="5"/>
        <v>156.56</v>
      </c>
      <c r="G49" s="95">
        <f t="shared" si="6"/>
        <v>0.0333106383</v>
      </c>
      <c r="H49" s="96">
        <f t="shared" si="7"/>
        <v>0.00445329389</v>
      </c>
    </row>
    <row r="50" ht="18.0" customHeight="1">
      <c r="A50" s="94">
        <f t="shared" si="3"/>
        <v>35904</v>
      </c>
      <c r="B50" s="94">
        <f t="shared" si="4"/>
        <v>4800</v>
      </c>
      <c r="C50" s="90">
        <f t="shared" si="1"/>
        <v>48</v>
      </c>
      <c r="D50" s="91">
        <f t="shared" si="2"/>
        <v>98.4</v>
      </c>
      <c r="E50" s="92">
        <v>62.56</v>
      </c>
      <c r="F50" s="95">
        <f t="shared" si="5"/>
        <v>158.56</v>
      </c>
      <c r="G50" s="95">
        <f t="shared" si="6"/>
        <v>0.03303333333</v>
      </c>
      <c r="H50" s="96">
        <f t="shared" si="7"/>
        <v>0.004416221034</v>
      </c>
    </row>
    <row r="51" ht="18.0" customHeight="1">
      <c r="A51" s="94">
        <f t="shared" si="3"/>
        <v>36652</v>
      </c>
      <c r="B51" s="94">
        <f t="shared" si="4"/>
        <v>4900</v>
      </c>
      <c r="C51" s="90">
        <f t="shared" si="1"/>
        <v>49</v>
      </c>
      <c r="D51" s="91">
        <f t="shared" si="2"/>
        <v>100.45</v>
      </c>
      <c r="E51" s="92">
        <v>62.56</v>
      </c>
      <c r="F51" s="95">
        <f t="shared" si="5"/>
        <v>160.56</v>
      </c>
      <c r="G51" s="95">
        <f t="shared" si="6"/>
        <v>0.03276734694</v>
      </c>
      <c r="H51" s="96">
        <f t="shared" si="7"/>
        <v>0.004380661355</v>
      </c>
    </row>
    <row r="52" ht="18.0" customHeight="1">
      <c r="A52" s="94">
        <f t="shared" si="3"/>
        <v>37400</v>
      </c>
      <c r="B52" s="94">
        <f t="shared" si="4"/>
        <v>5000</v>
      </c>
      <c r="C52" s="90">
        <f t="shared" si="1"/>
        <v>50</v>
      </c>
      <c r="D52" s="91">
        <f t="shared" si="2"/>
        <v>102.5</v>
      </c>
      <c r="E52" s="92">
        <v>62.56</v>
      </c>
      <c r="F52" s="95">
        <f t="shared" si="5"/>
        <v>162.56</v>
      </c>
      <c r="G52" s="95">
        <f t="shared" si="6"/>
        <v>0.032512</v>
      </c>
      <c r="H52" s="96">
        <f t="shared" si="7"/>
        <v>0.004346524064</v>
      </c>
    </row>
    <row r="53" ht="18.0" customHeight="1">
      <c r="A53" s="94">
        <f t="shared" si="3"/>
        <v>38148</v>
      </c>
      <c r="B53" s="94">
        <f t="shared" si="4"/>
        <v>5100</v>
      </c>
      <c r="C53" s="90">
        <f t="shared" si="1"/>
        <v>51</v>
      </c>
      <c r="D53" s="91">
        <f t="shared" si="2"/>
        <v>104.55</v>
      </c>
      <c r="E53" s="92">
        <v>62.56</v>
      </c>
      <c r="F53" s="95">
        <f t="shared" si="5"/>
        <v>164.56</v>
      </c>
      <c r="G53" s="95">
        <f t="shared" si="6"/>
        <v>0.03226666667</v>
      </c>
      <c r="H53" s="96">
        <f t="shared" si="7"/>
        <v>0.00431372549</v>
      </c>
    </row>
    <row r="54" ht="18.0" customHeight="1">
      <c r="A54" s="94">
        <f t="shared" si="3"/>
        <v>38896</v>
      </c>
      <c r="B54" s="94">
        <f t="shared" si="4"/>
        <v>5200</v>
      </c>
      <c r="C54" s="90">
        <f t="shared" si="1"/>
        <v>52</v>
      </c>
      <c r="D54" s="91">
        <f t="shared" si="2"/>
        <v>106.6</v>
      </c>
      <c r="E54" s="92">
        <v>62.56</v>
      </c>
      <c r="F54" s="95">
        <f t="shared" si="5"/>
        <v>166.56</v>
      </c>
      <c r="G54" s="95">
        <f t="shared" si="6"/>
        <v>0.03203076923</v>
      </c>
      <c r="H54" s="96">
        <f t="shared" si="7"/>
        <v>0.0042821884</v>
      </c>
    </row>
    <row r="55" ht="18.0" customHeight="1">
      <c r="A55" s="94">
        <f t="shared" si="3"/>
        <v>39644</v>
      </c>
      <c r="B55" s="94">
        <f t="shared" si="4"/>
        <v>5300</v>
      </c>
      <c r="C55" s="90">
        <f t="shared" si="1"/>
        <v>53</v>
      </c>
      <c r="D55" s="91">
        <f t="shared" si="2"/>
        <v>108.65</v>
      </c>
      <c r="E55" s="92">
        <v>62.56</v>
      </c>
      <c r="F55" s="95">
        <f t="shared" si="5"/>
        <v>168.56</v>
      </c>
      <c r="G55" s="95">
        <f t="shared" si="6"/>
        <v>0.03180377358</v>
      </c>
      <c r="H55" s="96">
        <f t="shared" si="7"/>
        <v>0.004251841388</v>
      </c>
    </row>
    <row r="56" ht="18.0" customHeight="1">
      <c r="A56" s="94">
        <f t="shared" si="3"/>
        <v>40392</v>
      </c>
      <c r="B56" s="94">
        <f t="shared" si="4"/>
        <v>5400</v>
      </c>
      <c r="C56" s="90">
        <f t="shared" si="1"/>
        <v>54</v>
      </c>
      <c r="D56" s="91">
        <f t="shared" si="2"/>
        <v>110.7</v>
      </c>
      <c r="E56" s="92">
        <v>62.56</v>
      </c>
      <c r="F56" s="95">
        <f t="shared" si="5"/>
        <v>170.56</v>
      </c>
      <c r="G56" s="95">
        <f t="shared" si="6"/>
        <v>0.03158518519</v>
      </c>
      <c r="H56" s="96">
        <f t="shared" si="7"/>
        <v>0.00422261834</v>
      </c>
    </row>
    <row r="57" ht="18.0" customHeight="1">
      <c r="A57" s="94">
        <f t="shared" si="3"/>
        <v>41140</v>
      </c>
      <c r="B57" s="94">
        <f t="shared" si="4"/>
        <v>5500</v>
      </c>
      <c r="C57" s="90">
        <f t="shared" si="1"/>
        <v>55</v>
      </c>
      <c r="D57" s="91">
        <f t="shared" si="2"/>
        <v>112.75</v>
      </c>
      <c r="E57" s="92">
        <v>62.56</v>
      </c>
      <c r="F57" s="95">
        <f t="shared" si="5"/>
        <v>172.56</v>
      </c>
      <c r="G57" s="95">
        <f t="shared" si="6"/>
        <v>0.03137454545</v>
      </c>
      <c r="H57" s="96">
        <f t="shared" si="7"/>
        <v>0.004194457948</v>
      </c>
    </row>
    <row r="58" ht="18.0" customHeight="1">
      <c r="A58" s="94">
        <f t="shared" si="3"/>
        <v>41888</v>
      </c>
      <c r="B58" s="94">
        <f t="shared" si="4"/>
        <v>5600</v>
      </c>
      <c r="C58" s="90">
        <f t="shared" si="1"/>
        <v>56</v>
      </c>
      <c r="D58" s="91">
        <f t="shared" si="2"/>
        <v>114.8</v>
      </c>
      <c r="E58" s="92">
        <v>62.56</v>
      </c>
      <c r="F58" s="95">
        <f t="shared" si="5"/>
        <v>174.56</v>
      </c>
      <c r="G58" s="95">
        <f t="shared" si="6"/>
        <v>0.03117142857</v>
      </c>
      <c r="H58" s="96">
        <f t="shared" si="7"/>
        <v>0.004167303285</v>
      </c>
    </row>
    <row r="59" ht="18.0" customHeight="1">
      <c r="A59" s="94">
        <f t="shared" si="3"/>
        <v>42636</v>
      </c>
      <c r="B59" s="94">
        <f t="shared" si="4"/>
        <v>5700</v>
      </c>
      <c r="C59" s="90">
        <f t="shared" si="1"/>
        <v>57</v>
      </c>
      <c r="D59" s="91">
        <f t="shared" si="2"/>
        <v>116.85</v>
      </c>
      <c r="E59" s="92">
        <v>62.56</v>
      </c>
      <c r="F59" s="95">
        <f t="shared" si="5"/>
        <v>176.56</v>
      </c>
      <c r="G59" s="95">
        <f t="shared" si="6"/>
        <v>0.0309754386</v>
      </c>
      <c r="H59" s="96">
        <f t="shared" si="7"/>
        <v>0.004141101417</v>
      </c>
    </row>
    <row r="60" ht="18.0" customHeight="1">
      <c r="A60" s="94">
        <f t="shared" si="3"/>
        <v>43384</v>
      </c>
      <c r="B60" s="94">
        <f t="shared" si="4"/>
        <v>5800</v>
      </c>
      <c r="C60" s="90">
        <f t="shared" si="1"/>
        <v>58</v>
      </c>
      <c r="D60" s="91">
        <f t="shared" si="2"/>
        <v>118.9</v>
      </c>
      <c r="E60" s="92">
        <v>62.56</v>
      </c>
      <c r="F60" s="95">
        <f t="shared" si="5"/>
        <v>178.56</v>
      </c>
      <c r="G60" s="95">
        <f t="shared" si="6"/>
        <v>0.0307862069</v>
      </c>
      <c r="H60" s="96">
        <f t="shared" si="7"/>
        <v>0.004115803061</v>
      </c>
    </row>
    <row r="61" ht="18.0" customHeight="1">
      <c r="A61" s="94">
        <f t="shared" si="3"/>
        <v>44132</v>
      </c>
      <c r="B61" s="94">
        <f t="shared" si="4"/>
        <v>5900</v>
      </c>
      <c r="C61" s="90">
        <f t="shared" si="1"/>
        <v>59</v>
      </c>
      <c r="D61" s="91">
        <f t="shared" si="2"/>
        <v>120.95</v>
      </c>
      <c r="E61" s="92">
        <v>62.56</v>
      </c>
      <c r="F61" s="95">
        <f t="shared" si="5"/>
        <v>180.56</v>
      </c>
      <c r="G61" s="95">
        <f t="shared" si="6"/>
        <v>0.03060338983</v>
      </c>
      <c r="H61" s="96">
        <f t="shared" si="7"/>
        <v>0.004091362277</v>
      </c>
    </row>
    <row r="62" ht="18.0" customHeight="1">
      <c r="A62" s="94">
        <f t="shared" si="3"/>
        <v>44880</v>
      </c>
      <c r="B62" s="94">
        <f t="shared" si="4"/>
        <v>6000</v>
      </c>
      <c r="C62" s="90">
        <f t="shared" si="1"/>
        <v>60</v>
      </c>
      <c r="D62" s="91">
        <f t="shared" si="2"/>
        <v>123</v>
      </c>
      <c r="E62" s="92">
        <v>62.56</v>
      </c>
      <c r="F62" s="95">
        <f t="shared" si="5"/>
        <v>182.56</v>
      </c>
      <c r="G62" s="95">
        <f t="shared" si="6"/>
        <v>0.03042666667</v>
      </c>
      <c r="H62" s="96">
        <f t="shared" si="7"/>
        <v>0.004067736185</v>
      </c>
    </row>
    <row r="63" ht="18.0" customHeight="1">
      <c r="A63" s="94">
        <f t="shared" si="3"/>
        <v>45628</v>
      </c>
      <c r="B63" s="94">
        <f t="shared" si="4"/>
        <v>6100</v>
      </c>
      <c r="C63" s="90">
        <f t="shared" si="1"/>
        <v>61</v>
      </c>
      <c r="D63" s="91">
        <f t="shared" si="2"/>
        <v>125.05</v>
      </c>
      <c r="E63" s="92">
        <v>62.56</v>
      </c>
      <c r="F63" s="95">
        <f t="shared" si="5"/>
        <v>184.56</v>
      </c>
      <c r="G63" s="95">
        <f t="shared" si="6"/>
        <v>0.0302557377</v>
      </c>
      <c r="H63" s="96">
        <f t="shared" si="7"/>
        <v>0.00404488472</v>
      </c>
    </row>
    <row r="64" ht="18.0" customHeight="1">
      <c r="A64" s="94">
        <f t="shared" si="3"/>
        <v>46376</v>
      </c>
      <c r="B64" s="94">
        <f t="shared" si="4"/>
        <v>6200</v>
      </c>
      <c r="C64" s="90">
        <f t="shared" si="1"/>
        <v>62</v>
      </c>
      <c r="D64" s="91">
        <f t="shared" si="2"/>
        <v>127.1</v>
      </c>
      <c r="E64" s="92">
        <v>62.56</v>
      </c>
      <c r="F64" s="95">
        <f t="shared" si="5"/>
        <v>186.56</v>
      </c>
      <c r="G64" s="95">
        <f t="shared" si="6"/>
        <v>0.03009032258</v>
      </c>
      <c r="H64" s="96">
        <f t="shared" si="7"/>
        <v>0.004022770398</v>
      </c>
    </row>
    <row r="65" ht="18.0" customHeight="1">
      <c r="A65" s="94">
        <f t="shared" si="3"/>
        <v>47124</v>
      </c>
      <c r="B65" s="94">
        <f t="shared" si="4"/>
        <v>6300</v>
      </c>
      <c r="C65" s="90">
        <f t="shared" si="1"/>
        <v>63</v>
      </c>
      <c r="D65" s="91">
        <f t="shared" si="2"/>
        <v>129.15</v>
      </c>
      <c r="E65" s="92">
        <v>62.56</v>
      </c>
      <c r="F65" s="95">
        <f t="shared" si="5"/>
        <v>188.56</v>
      </c>
      <c r="G65" s="95">
        <f t="shared" si="6"/>
        <v>0.02993015873</v>
      </c>
      <c r="H65" s="96">
        <f t="shared" si="7"/>
        <v>0.004001358119</v>
      </c>
    </row>
    <row r="66" ht="18.0" customHeight="1">
      <c r="A66" s="94">
        <f t="shared" si="3"/>
        <v>47872</v>
      </c>
      <c r="B66" s="94">
        <f t="shared" si="4"/>
        <v>6400</v>
      </c>
      <c r="C66" s="90">
        <f t="shared" si="1"/>
        <v>64</v>
      </c>
      <c r="D66" s="91">
        <f t="shared" si="2"/>
        <v>131.2</v>
      </c>
      <c r="E66" s="92">
        <v>62.56</v>
      </c>
      <c r="F66" s="95">
        <f t="shared" si="5"/>
        <v>190.56</v>
      </c>
      <c r="G66" s="95">
        <f t="shared" si="6"/>
        <v>0.029775</v>
      </c>
      <c r="H66" s="96">
        <f t="shared" si="7"/>
        <v>0.003980614973</v>
      </c>
    </row>
    <row r="67" ht="18.0" customHeight="1">
      <c r="A67" s="94">
        <f t="shared" si="3"/>
        <v>48620</v>
      </c>
      <c r="B67" s="94">
        <f t="shared" si="4"/>
        <v>6500</v>
      </c>
      <c r="C67" s="90">
        <f t="shared" si="1"/>
        <v>65</v>
      </c>
      <c r="D67" s="91">
        <f t="shared" si="2"/>
        <v>133.25</v>
      </c>
      <c r="E67" s="92">
        <v>62.56</v>
      </c>
      <c r="F67" s="95">
        <f t="shared" si="5"/>
        <v>192.56</v>
      </c>
      <c r="G67" s="95">
        <f t="shared" si="6"/>
        <v>0.02962461538</v>
      </c>
      <c r="H67" s="96">
        <f t="shared" si="7"/>
        <v>0.003960510078</v>
      </c>
    </row>
    <row r="68" ht="18.0" customHeight="1">
      <c r="A68" s="94">
        <f t="shared" si="3"/>
        <v>49368</v>
      </c>
      <c r="B68" s="94">
        <f t="shared" si="4"/>
        <v>6600</v>
      </c>
      <c r="C68" s="90">
        <f t="shared" si="1"/>
        <v>66</v>
      </c>
      <c r="D68" s="91">
        <f t="shared" si="2"/>
        <v>135.3</v>
      </c>
      <c r="E68" s="92">
        <v>62.56</v>
      </c>
      <c r="F68" s="95">
        <f t="shared" si="5"/>
        <v>194.56</v>
      </c>
      <c r="G68" s="95">
        <f t="shared" si="6"/>
        <v>0.02947878788</v>
      </c>
      <c r="H68" s="96">
        <f t="shared" si="7"/>
        <v>0.003941014422</v>
      </c>
    </row>
    <row r="69" ht="18.0" customHeight="1">
      <c r="A69" s="94">
        <f t="shared" si="3"/>
        <v>50116</v>
      </c>
      <c r="B69" s="94">
        <f t="shared" si="4"/>
        <v>6700</v>
      </c>
      <c r="C69" s="90">
        <f t="shared" si="1"/>
        <v>67</v>
      </c>
      <c r="D69" s="91">
        <f t="shared" si="2"/>
        <v>137.35</v>
      </c>
      <c r="E69" s="92">
        <v>62.56</v>
      </c>
      <c r="F69" s="95">
        <f t="shared" si="5"/>
        <v>196.56</v>
      </c>
      <c r="G69" s="95">
        <f t="shared" si="6"/>
        <v>0.02933731343</v>
      </c>
      <c r="H69" s="96">
        <f t="shared" si="7"/>
        <v>0.003922100726</v>
      </c>
    </row>
    <row r="70" ht="18.0" customHeight="1">
      <c r="A70" s="94">
        <f t="shared" si="3"/>
        <v>50864</v>
      </c>
      <c r="B70" s="94">
        <f t="shared" si="4"/>
        <v>6800</v>
      </c>
      <c r="C70" s="90">
        <f t="shared" si="1"/>
        <v>68</v>
      </c>
      <c r="D70" s="91">
        <f t="shared" si="2"/>
        <v>139.4</v>
      </c>
      <c r="E70" s="92">
        <v>62.56</v>
      </c>
      <c r="F70" s="95">
        <f t="shared" si="5"/>
        <v>198.56</v>
      </c>
      <c r="G70" s="95">
        <f t="shared" si="6"/>
        <v>0.0292</v>
      </c>
      <c r="H70" s="96">
        <f t="shared" si="7"/>
        <v>0.003903743316</v>
      </c>
    </row>
    <row r="71" ht="18.0" customHeight="1">
      <c r="A71" s="94">
        <f t="shared" si="3"/>
        <v>51612</v>
      </c>
      <c r="B71" s="94">
        <f t="shared" si="4"/>
        <v>6900</v>
      </c>
      <c r="C71" s="90">
        <f t="shared" si="1"/>
        <v>69</v>
      </c>
      <c r="D71" s="91">
        <f t="shared" si="2"/>
        <v>141.45</v>
      </c>
      <c r="E71" s="92">
        <v>62.56</v>
      </c>
      <c r="F71" s="95">
        <f t="shared" si="5"/>
        <v>200.56</v>
      </c>
      <c r="G71" s="95">
        <f t="shared" si="6"/>
        <v>0.02906666667</v>
      </c>
      <c r="H71" s="96">
        <f t="shared" si="7"/>
        <v>0.003885918004</v>
      </c>
    </row>
    <row r="72" ht="18.0" customHeight="1">
      <c r="A72" s="94">
        <f t="shared" si="3"/>
        <v>52360</v>
      </c>
      <c r="B72" s="94">
        <f t="shared" si="4"/>
        <v>7000</v>
      </c>
      <c r="C72" s="90">
        <f t="shared" si="1"/>
        <v>70</v>
      </c>
      <c r="D72" s="91">
        <f t="shared" si="2"/>
        <v>143.5</v>
      </c>
      <c r="E72" s="92">
        <v>62.56</v>
      </c>
      <c r="F72" s="95">
        <f t="shared" si="5"/>
        <v>202.56</v>
      </c>
      <c r="G72" s="95">
        <f t="shared" si="6"/>
        <v>0.02893714286</v>
      </c>
      <c r="H72" s="96">
        <f t="shared" si="7"/>
        <v>0.003868601986</v>
      </c>
    </row>
    <row r="73" ht="18.0" customHeight="1">
      <c r="A73" s="94">
        <f t="shared" si="3"/>
        <v>53108</v>
      </c>
      <c r="B73" s="94">
        <f t="shared" si="4"/>
        <v>7100</v>
      </c>
      <c r="C73" s="90">
        <f t="shared" si="1"/>
        <v>71</v>
      </c>
      <c r="D73" s="91">
        <f t="shared" si="2"/>
        <v>145.55</v>
      </c>
      <c r="E73" s="92">
        <v>62.56</v>
      </c>
      <c r="F73" s="95">
        <f t="shared" si="5"/>
        <v>204.56</v>
      </c>
      <c r="G73" s="95">
        <f t="shared" si="6"/>
        <v>0.02881126761</v>
      </c>
      <c r="H73" s="96">
        <f t="shared" si="7"/>
        <v>0.003851773744</v>
      </c>
    </row>
    <row r="74" ht="18.0" customHeight="1">
      <c r="A74" s="94">
        <f t="shared" si="3"/>
        <v>53856</v>
      </c>
      <c r="B74" s="94">
        <f t="shared" si="4"/>
        <v>7200</v>
      </c>
      <c r="C74" s="90">
        <f t="shared" si="1"/>
        <v>72</v>
      </c>
      <c r="D74" s="91">
        <f t="shared" si="2"/>
        <v>147.6</v>
      </c>
      <c r="E74" s="92">
        <v>62.56</v>
      </c>
      <c r="F74" s="95">
        <f t="shared" si="5"/>
        <v>206.56</v>
      </c>
      <c r="G74" s="95">
        <f t="shared" si="6"/>
        <v>0.02868888889</v>
      </c>
      <c r="H74" s="96">
        <f t="shared" si="7"/>
        <v>0.003835412953</v>
      </c>
    </row>
    <row r="75" ht="18.0" customHeight="1">
      <c r="A75" s="94">
        <f t="shared" si="3"/>
        <v>54604</v>
      </c>
      <c r="B75" s="94">
        <f t="shared" si="4"/>
        <v>7300</v>
      </c>
      <c r="C75" s="90">
        <f t="shared" si="1"/>
        <v>73</v>
      </c>
      <c r="D75" s="91">
        <f t="shared" si="2"/>
        <v>149.65</v>
      </c>
      <c r="E75" s="92">
        <v>62.56</v>
      </c>
      <c r="F75" s="95">
        <f t="shared" si="5"/>
        <v>208.56</v>
      </c>
      <c r="G75" s="95">
        <f t="shared" si="6"/>
        <v>0.02856986301</v>
      </c>
      <c r="H75" s="96">
        <f t="shared" si="7"/>
        <v>0.003819500403</v>
      </c>
    </row>
    <row r="76" ht="18.0" customHeight="1">
      <c r="A76" s="94">
        <f t="shared" si="3"/>
        <v>55352</v>
      </c>
      <c r="B76" s="94">
        <f t="shared" si="4"/>
        <v>7400</v>
      </c>
      <c r="C76" s="90">
        <f t="shared" si="1"/>
        <v>74</v>
      </c>
      <c r="D76" s="91">
        <f t="shared" si="2"/>
        <v>151.7</v>
      </c>
      <c r="E76" s="92">
        <v>62.56</v>
      </c>
      <c r="F76" s="95">
        <f t="shared" si="5"/>
        <v>210.56</v>
      </c>
      <c r="G76" s="95">
        <f t="shared" si="6"/>
        <v>0.02845405405</v>
      </c>
      <c r="H76" s="96">
        <f t="shared" si="7"/>
        <v>0.003804017922</v>
      </c>
    </row>
    <row r="77" ht="18.0" customHeight="1">
      <c r="A77" s="94">
        <f t="shared" si="3"/>
        <v>56100</v>
      </c>
      <c r="B77" s="94">
        <f t="shared" si="4"/>
        <v>7500</v>
      </c>
      <c r="C77" s="90">
        <f t="shared" si="1"/>
        <v>75</v>
      </c>
      <c r="D77" s="91">
        <f t="shared" si="2"/>
        <v>153.75</v>
      </c>
      <c r="E77" s="92">
        <v>62.56</v>
      </c>
      <c r="F77" s="95">
        <f t="shared" si="5"/>
        <v>212.56</v>
      </c>
      <c r="G77" s="95">
        <f t="shared" si="6"/>
        <v>0.02834133333</v>
      </c>
      <c r="H77" s="96">
        <f t="shared" si="7"/>
        <v>0.003788948307</v>
      </c>
    </row>
    <row r="78" ht="18.0" customHeight="1">
      <c r="A78" s="94">
        <f t="shared" si="3"/>
        <v>56848</v>
      </c>
      <c r="B78" s="94">
        <f t="shared" si="4"/>
        <v>7600</v>
      </c>
      <c r="C78" s="90">
        <f t="shared" si="1"/>
        <v>76</v>
      </c>
      <c r="D78" s="91">
        <f t="shared" si="2"/>
        <v>155.8</v>
      </c>
      <c r="E78" s="92">
        <v>62.56</v>
      </c>
      <c r="F78" s="95">
        <f t="shared" si="5"/>
        <v>214.56</v>
      </c>
      <c r="G78" s="95">
        <f t="shared" si="6"/>
        <v>0.02823157895</v>
      </c>
      <c r="H78" s="96">
        <f t="shared" si="7"/>
        <v>0.00377427526</v>
      </c>
    </row>
    <row r="79" ht="18.0" customHeight="1">
      <c r="A79" s="94">
        <f t="shared" si="3"/>
        <v>57596</v>
      </c>
      <c r="B79" s="94">
        <f t="shared" si="4"/>
        <v>7700</v>
      </c>
      <c r="C79" s="90">
        <f t="shared" si="1"/>
        <v>77</v>
      </c>
      <c r="D79" s="91">
        <f t="shared" si="2"/>
        <v>157.85</v>
      </c>
      <c r="E79" s="92">
        <v>62.56</v>
      </c>
      <c r="F79" s="95">
        <f t="shared" si="5"/>
        <v>216.56</v>
      </c>
      <c r="G79" s="95">
        <f t="shared" si="6"/>
        <v>0.02812467532</v>
      </c>
      <c r="H79" s="96">
        <f t="shared" si="7"/>
        <v>0.003759983332</v>
      </c>
    </row>
    <row r="80" ht="18.0" customHeight="1">
      <c r="A80" s="94">
        <f t="shared" si="3"/>
        <v>58344</v>
      </c>
      <c r="B80" s="94">
        <f t="shared" si="4"/>
        <v>7800</v>
      </c>
      <c r="C80" s="90">
        <f t="shared" si="1"/>
        <v>78</v>
      </c>
      <c r="D80" s="91">
        <f t="shared" si="2"/>
        <v>159.9</v>
      </c>
      <c r="E80" s="92">
        <v>62.56</v>
      </c>
      <c r="F80" s="95">
        <f t="shared" si="5"/>
        <v>218.56</v>
      </c>
      <c r="G80" s="95">
        <f t="shared" si="6"/>
        <v>0.02802051282</v>
      </c>
      <c r="H80" s="96">
        <f t="shared" si="7"/>
        <v>0.003746057864</v>
      </c>
    </row>
    <row r="81" ht="18.0" customHeight="1">
      <c r="A81" s="94">
        <f t="shared" si="3"/>
        <v>59092</v>
      </c>
      <c r="B81" s="94">
        <f t="shared" si="4"/>
        <v>7900</v>
      </c>
      <c r="C81" s="90">
        <f t="shared" si="1"/>
        <v>79</v>
      </c>
      <c r="D81" s="91">
        <f t="shared" si="2"/>
        <v>161.95</v>
      </c>
      <c r="E81" s="92">
        <v>62.56</v>
      </c>
      <c r="F81" s="95">
        <f t="shared" si="5"/>
        <v>220.56</v>
      </c>
      <c r="G81" s="95">
        <f t="shared" si="6"/>
        <v>0.02791898734</v>
      </c>
      <c r="H81" s="96">
        <f t="shared" si="7"/>
        <v>0.003732484939</v>
      </c>
    </row>
    <row r="82" ht="18.0" customHeight="1">
      <c r="A82" s="94">
        <f t="shared" si="3"/>
        <v>59840</v>
      </c>
      <c r="B82" s="94">
        <f t="shared" si="4"/>
        <v>8000</v>
      </c>
      <c r="C82" s="90">
        <f t="shared" si="1"/>
        <v>80</v>
      </c>
      <c r="D82" s="91">
        <f t="shared" si="2"/>
        <v>164</v>
      </c>
      <c r="E82" s="92">
        <v>62.56</v>
      </c>
      <c r="F82" s="95">
        <f t="shared" si="5"/>
        <v>222.56</v>
      </c>
      <c r="G82" s="95">
        <f t="shared" si="6"/>
        <v>0.02782</v>
      </c>
      <c r="H82" s="96">
        <f t="shared" si="7"/>
        <v>0.003719251337</v>
      </c>
    </row>
    <row r="83" ht="18.0" customHeight="1">
      <c r="A83" s="94">
        <f t="shared" si="3"/>
        <v>60588</v>
      </c>
      <c r="B83" s="94">
        <f t="shared" si="4"/>
        <v>8100</v>
      </c>
      <c r="C83" s="90">
        <f t="shared" si="1"/>
        <v>81</v>
      </c>
      <c r="D83" s="91">
        <f t="shared" si="2"/>
        <v>166.05</v>
      </c>
      <c r="E83" s="92">
        <v>62.56</v>
      </c>
      <c r="F83" s="95">
        <f t="shared" si="5"/>
        <v>224.56</v>
      </c>
      <c r="G83" s="95">
        <f t="shared" si="6"/>
        <v>0.02772345679</v>
      </c>
      <c r="H83" s="96">
        <f t="shared" si="7"/>
        <v>0.003706344491</v>
      </c>
    </row>
    <row r="84" ht="18.0" customHeight="1">
      <c r="A84" s="94">
        <f t="shared" si="3"/>
        <v>61336</v>
      </c>
      <c r="B84" s="94">
        <f t="shared" si="4"/>
        <v>8200</v>
      </c>
      <c r="C84" s="90">
        <f t="shared" si="1"/>
        <v>82</v>
      </c>
      <c r="D84" s="91">
        <f t="shared" si="2"/>
        <v>168.1</v>
      </c>
      <c r="E84" s="92">
        <v>62.56</v>
      </c>
      <c r="F84" s="95">
        <f t="shared" si="5"/>
        <v>226.56</v>
      </c>
      <c r="G84" s="95">
        <f t="shared" si="6"/>
        <v>0.02762926829</v>
      </c>
      <c r="H84" s="96">
        <f t="shared" si="7"/>
        <v>0.003693752446</v>
      </c>
    </row>
    <row r="85" ht="18.0" customHeight="1">
      <c r="A85" s="94">
        <f t="shared" si="3"/>
        <v>62084</v>
      </c>
      <c r="B85" s="94">
        <f t="shared" si="4"/>
        <v>8300</v>
      </c>
      <c r="C85" s="90">
        <f t="shared" si="1"/>
        <v>83</v>
      </c>
      <c r="D85" s="91">
        <f t="shared" si="2"/>
        <v>170.15</v>
      </c>
      <c r="E85" s="92">
        <v>62.56</v>
      </c>
      <c r="F85" s="95">
        <f t="shared" si="5"/>
        <v>228.56</v>
      </c>
      <c r="G85" s="95">
        <f t="shared" si="6"/>
        <v>0.0275373494</v>
      </c>
      <c r="H85" s="96">
        <f t="shared" si="7"/>
        <v>0.003681463823</v>
      </c>
    </row>
    <row r="86" ht="18.0" customHeight="1">
      <c r="A86" s="94">
        <f t="shared" si="3"/>
        <v>62832</v>
      </c>
      <c r="B86" s="94">
        <f t="shared" si="4"/>
        <v>8400</v>
      </c>
      <c r="C86" s="90">
        <f t="shared" si="1"/>
        <v>84</v>
      </c>
      <c r="D86" s="91">
        <f t="shared" si="2"/>
        <v>172.2</v>
      </c>
      <c r="E86" s="92">
        <v>62.56</v>
      </c>
      <c r="F86" s="95">
        <f t="shared" si="5"/>
        <v>230.56</v>
      </c>
      <c r="G86" s="95">
        <f t="shared" si="6"/>
        <v>0.02744761905</v>
      </c>
      <c r="H86" s="96">
        <f t="shared" si="7"/>
        <v>0.003669467787</v>
      </c>
    </row>
    <row r="87" ht="18.0" customHeight="1">
      <c r="A87" s="94">
        <f t="shared" si="3"/>
        <v>63580</v>
      </c>
      <c r="B87" s="94">
        <f t="shared" si="4"/>
        <v>8500</v>
      </c>
      <c r="C87" s="90">
        <f t="shared" si="1"/>
        <v>85</v>
      </c>
      <c r="D87" s="91">
        <f t="shared" si="2"/>
        <v>174.25</v>
      </c>
      <c r="E87" s="92">
        <v>62.56</v>
      </c>
      <c r="F87" s="95">
        <f t="shared" si="5"/>
        <v>232.56</v>
      </c>
      <c r="G87" s="95">
        <f t="shared" si="6"/>
        <v>0.02736</v>
      </c>
      <c r="H87" s="96">
        <f t="shared" si="7"/>
        <v>0.003657754011</v>
      </c>
    </row>
    <row r="88" ht="18.0" customHeight="1">
      <c r="A88" s="94">
        <f t="shared" si="3"/>
        <v>64328</v>
      </c>
      <c r="B88" s="94">
        <f t="shared" si="4"/>
        <v>8600</v>
      </c>
      <c r="C88" s="90">
        <f t="shared" si="1"/>
        <v>86</v>
      </c>
      <c r="D88" s="91">
        <f t="shared" si="2"/>
        <v>176.3</v>
      </c>
      <c r="E88" s="92">
        <v>62.56</v>
      </c>
      <c r="F88" s="95">
        <f t="shared" si="5"/>
        <v>234.56</v>
      </c>
      <c r="G88" s="95">
        <f t="shared" si="6"/>
        <v>0.0272744186</v>
      </c>
      <c r="H88" s="96">
        <f t="shared" si="7"/>
        <v>0.003646312648</v>
      </c>
    </row>
    <row r="89" ht="18.0" customHeight="1">
      <c r="A89" s="94">
        <f t="shared" si="3"/>
        <v>65076</v>
      </c>
      <c r="B89" s="94">
        <f t="shared" si="4"/>
        <v>8700</v>
      </c>
      <c r="C89" s="90">
        <f t="shared" si="1"/>
        <v>87</v>
      </c>
      <c r="D89" s="91">
        <f t="shared" si="2"/>
        <v>178.35</v>
      </c>
      <c r="E89" s="92">
        <v>62.56</v>
      </c>
      <c r="F89" s="95">
        <f t="shared" si="5"/>
        <v>236.56</v>
      </c>
      <c r="G89" s="95">
        <f t="shared" si="6"/>
        <v>0.0271908046</v>
      </c>
      <c r="H89" s="96">
        <f t="shared" si="7"/>
        <v>0.003635134305</v>
      </c>
    </row>
    <row r="90" ht="18.0" customHeight="1">
      <c r="A90" s="94">
        <f t="shared" si="3"/>
        <v>65824</v>
      </c>
      <c r="B90" s="94">
        <f t="shared" si="4"/>
        <v>8800</v>
      </c>
      <c r="C90" s="90">
        <f t="shared" si="1"/>
        <v>88</v>
      </c>
      <c r="D90" s="91">
        <f t="shared" si="2"/>
        <v>180.4</v>
      </c>
      <c r="E90" s="92">
        <v>62.56</v>
      </c>
      <c r="F90" s="95">
        <f t="shared" si="5"/>
        <v>238.56</v>
      </c>
      <c r="G90" s="95">
        <f t="shared" si="6"/>
        <v>0.02710909091</v>
      </c>
      <c r="H90" s="96">
        <f t="shared" si="7"/>
        <v>0.003624210015</v>
      </c>
    </row>
    <row r="91" ht="18.0" customHeight="1">
      <c r="A91" s="94">
        <f t="shared" si="3"/>
        <v>66572</v>
      </c>
      <c r="B91" s="94">
        <f t="shared" si="4"/>
        <v>8900</v>
      </c>
      <c r="C91" s="90">
        <f t="shared" si="1"/>
        <v>89</v>
      </c>
      <c r="D91" s="91">
        <f t="shared" si="2"/>
        <v>182.45</v>
      </c>
      <c r="E91" s="92">
        <v>62.56</v>
      </c>
      <c r="F91" s="95">
        <f t="shared" si="5"/>
        <v>240.56</v>
      </c>
      <c r="G91" s="95">
        <f t="shared" si="6"/>
        <v>0.02702921348</v>
      </c>
      <c r="H91" s="96">
        <f t="shared" si="7"/>
        <v>0.003613531214</v>
      </c>
    </row>
    <row r="92" ht="18.0" customHeight="1">
      <c r="A92" s="94">
        <f t="shared" si="3"/>
        <v>67320</v>
      </c>
      <c r="B92" s="94">
        <f t="shared" si="4"/>
        <v>9000</v>
      </c>
      <c r="C92" s="90">
        <f t="shared" si="1"/>
        <v>90</v>
      </c>
      <c r="D92" s="91">
        <f t="shared" si="2"/>
        <v>184.5</v>
      </c>
      <c r="E92" s="92">
        <v>62.56</v>
      </c>
      <c r="F92" s="95">
        <f t="shared" si="5"/>
        <v>242.56</v>
      </c>
      <c r="G92" s="95">
        <f t="shared" si="6"/>
        <v>0.02695111111</v>
      </c>
      <c r="H92" s="96">
        <f t="shared" si="7"/>
        <v>0.003603089721</v>
      </c>
    </row>
    <row r="93" ht="18.0" customHeight="1">
      <c r="A93" s="94">
        <f t="shared" si="3"/>
        <v>68068</v>
      </c>
      <c r="B93" s="94">
        <f t="shared" si="4"/>
        <v>9100</v>
      </c>
      <c r="C93" s="90">
        <f t="shared" si="1"/>
        <v>91</v>
      </c>
      <c r="D93" s="91">
        <f t="shared" si="2"/>
        <v>186.55</v>
      </c>
      <c r="E93" s="92">
        <v>62.56</v>
      </c>
      <c r="F93" s="95">
        <f t="shared" si="5"/>
        <v>244.56</v>
      </c>
      <c r="G93" s="95">
        <f t="shared" si="6"/>
        <v>0.02687472527</v>
      </c>
      <c r="H93" s="96">
        <f t="shared" si="7"/>
        <v>0.003592877711</v>
      </c>
    </row>
    <row r="94" ht="18.0" customHeight="1">
      <c r="A94" s="94">
        <f t="shared" si="3"/>
        <v>68816</v>
      </c>
      <c r="B94" s="94">
        <f t="shared" si="4"/>
        <v>9200</v>
      </c>
      <c r="C94" s="90">
        <f t="shared" si="1"/>
        <v>92</v>
      </c>
      <c r="D94" s="91">
        <f t="shared" si="2"/>
        <v>188.6</v>
      </c>
      <c r="E94" s="92">
        <v>62.56</v>
      </c>
      <c r="F94" s="95">
        <f t="shared" si="5"/>
        <v>246.56</v>
      </c>
      <c r="G94" s="95">
        <f t="shared" si="6"/>
        <v>0.0268</v>
      </c>
      <c r="H94" s="96">
        <f t="shared" si="7"/>
        <v>0.003582887701</v>
      </c>
    </row>
    <row r="95" ht="18.0" customHeight="1">
      <c r="A95" s="94">
        <f t="shared" si="3"/>
        <v>69564</v>
      </c>
      <c r="B95" s="94">
        <f t="shared" si="4"/>
        <v>9300</v>
      </c>
      <c r="C95" s="90">
        <f t="shared" si="1"/>
        <v>93</v>
      </c>
      <c r="D95" s="91">
        <f t="shared" si="2"/>
        <v>190.65</v>
      </c>
      <c r="E95" s="92">
        <v>62.56</v>
      </c>
      <c r="F95" s="95">
        <f t="shared" si="5"/>
        <v>248.56</v>
      </c>
      <c r="G95" s="95">
        <f t="shared" si="6"/>
        <v>0.02672688172</v>
      </c>
      <c r="H95" s="96">
        <f t="shared" si="7"/>
        <v>0.003573112529</v>
      </c>
    </row>
    <row r="96" ht="18.0" customHeight="1">
      <c r="A96" s="94">
        <f t="shared" si="3"/>
        <v>70312</v>
      </c>
      <c r="B96" s="94">
        <f t="shared" si="4"/>
        <v>9400</v>
      </c>
      <c r="C96" s="90">
        <f t="shared" si="1"/>
        <v>94</v>
      </c>
      <c r="D96" s="91">
        <f t="shared" si="2"/>
        <v>192.7</v>
      </c>
      <c r="E96" s="92">
        <v>62.56</v>
      </c>
      <c r="F96" s="95">
        <f t="shared" si="5"/>
        <v>250.56</v>
      </c>
      <c r="G96" s="95">
        <f t="shared" si="6"/>
        <v>0.02665531915</v>
      </c>
      <c r="H96" s="96">
        <f t="shared" si="7"/>
        <v>0.003563545341</v>
      </c>
    </row>
    <row r="97" ht="18.0" customHeight="1">
      <c r="A97" s="94">
        <f t="shared" si="3"/>
        <v>71060</v>
      </c>
      <c r="B97" s="94">
        <f t="shared" si="4"/>
        <v>9500</v>
      </c>
      <c r="C97" s="90">
        <f t="shared" si="1"/>
        <v>95</v>
      </c>
      <c r="D97" s="91">
        <f t="shared" si="2"/>
        <v>194.75</v>
      </c>
      <c r="E97" s="92">
        <v>62.56</v>
      </c>
      <c r="F97" s="95">
        <f t="shared" si="5"/>
        <v>252.56</v>
      </c>
      <c r="G97" s="95">
        <f t="shared" si="6"/>
        <v>0.02658526316</v>
      </c>
      <c r="H97" s="96">
        <f t="shared" si="7"/>
        <v>0.003554179567</v>
      </c>
    </row>
    <row r="98" ht="18.0" customHeight="1">
      <c r="A98" s="94">
        <f t="shared" si="3"/>
        <v>71808</v>
      </c>
      <c r="B98" s="94">
        <f t="shared" si="4"/>
        <v>9600</v>
      </c>
      <c r="C98" s="90">
        <f t="shared" si="1"/>
        <v>96</v>
      </c>
      <c r="D98" s="91">
        <f t="shared" si="2"/>
        <v>196.8</v>
      </c>
      <c r="E98" s="92">
        <v>62.56</v>
      </c>
      <c r="F98" s="95">
        <f t="shared" si="5"/>
        <v>254.56</v>
      </c>
      <c r="G98" s="95">
        <f t="shared" si="6"/>
        <v>0.02651666667</v>
      </c>
      <c r="H98" s="96">
        <f t="shared" si="7"/>
        <v>0.003545008913</v>
      </c>
    </row>
    <row r="99" ht="18.0" customHeight="1">
      <c r="A99" s="94">
        <f t="shared" si="3"/>
        <v>72556</v>
      </c>
      <c r="B99" s="94">
        <f t="shared" si="4"/>
        <v>9700</v>
      </c>
      <c r="C99" s="90">
        <f t="shared" si="1"/>
        <v>97</v>
      </c>
      <c r="D99" s="91">
        <f t="shared" si="2"/>
        <v>198.85</v>
      </c>
      <c r="E99" s="92">
        <v>62.56</v>
      </c>
      <c r="F99" s="95">
        <f t="shared" si="5"/>
        <v>256.56</v>
      </c>
      <c r="G99" s="95">
        <f t="shared" si="6"/>
        <v>0.02644948454</v>
      </c>
      <c r="H99" s="96">
        <f t="shared" si="7"/>
        <v>0.003536027344</v>
      </c>
    </row>
    <row r="100" ht="18.0" customHeight="1">
      <c r="A100" s="94">
        <f t="shared" si="3"/>
        <v>73304</v>
      </c>
      <c r="B100" s="94">
        <f t="shared" si="4"/>
        <v>9800</v>
      </c>
      <c r="C100" s="90">
        <f t="shared" si="1"/>
        <v>98</v>
      </c>
      <c r="D100" s="91">
        <f t="shared" si="2"/>
        <v>200.9</v>
      </c>
      <c r="E100" s="92">
        <v>62.56</v>
      </c>
      <c r="F100" s="95">
        <f t="shared" si="5"/>
        <v>258.56</v>
      </c>
      <c r="G100" s="95">
        <f t="shared" si="6"/>
        <v>0.02638367347</v>
      </c>
      <c r="H100" s="96">
        <f t="shared" si="7"/>
        <v>0.003527229073</v>
      </c>
    </row>
    <row r="101" ht="18.0" customHeight="1">
      <c r="A101" s="94">
        <f t="shared" si="3"/>
        <v>74052</v>
      </c>
      <c r="B101" s="94">
        <f t="shared" si="4"/>
        <v>9900</v>
      </c>
      <c r="C101" s="90">
        <f t="shared" si="1"/>
        <v>99</v>
      </c>
      <c r="D101" s="91">
        <f t="shared" si="2"/>
        <v>202.95</v>
      </c>
      <c r="E101" s="92">
        <v>62.56</v>
      </c>
      <c r="F101" s="95">
        <f t="shared" si="5"/>
        <v>260.56</v>
      </c>
      <c r="G101" s="95">
        <f t="shared" si="6"/>
        <v>0.02631919192</v>
      </c>
      <c r="H101" s="96">
        <f t="shared" si="7"/>
        <v>0.003518608545</v>
      </c>
    </row>
    <row r="102" ht="18.0" customHeight="1">
      <c r="A102" s="94">
        <f t="shared" si="3"/>
        <v>74800</v>
      </c>
      <c r="B102" s="94">
        <f t="shared" si="4"/>
        <v>10000</v>
      </c>
      <c r="C102" s="90">
        <f t="shared" si="1"/>
        <v>100</v>
      </c>
      <c r="D102" s="91">
        <f t="shared" si="2"/>
        <v>205</v>
      </c>
      <c r="E102" s="92">
        <v>62.56</v>
      </c>
      <c r="F102" s="95">
        <f t="shared" si="5"/>
        <v>262.56</v>
      </c>
      <c r="G102" s="95">
        <f t="shared" si="6"/>
        <v>0.026256</v>
      </c>
      <c r="H102" s="96">
        <f t="shared" si="7"/>
        <v>0.003510160428</v>
      </c>
    </row>
    <row r="103" ht="18.0" customHeight="1">
      <c r="A103" s="94">
        <f t="shared" si="3"/>
        <v>75548</v>
      </c>
      <c r="B103" s="94">
        <f t="shared" si="4"/>
        <v>10100</v>
      </c>
      <c r="C103" s="90">
        <f t="shared" si="1"/>
        <v>101</v>
      </c>
      <c r="D103" s="91">
        <f t="shared" si="2"/>
        <v>207.05</v>
      </c>
      <c r="E103" s="92">
        <v>62.56</v>
      </c>
      <c r="F103" s="95">
        <f t="shared" si="5"/>
        <v>264.56</v>
      </c>
      <c r="G103" s="95">
        <f t="shared" si="6"/>
        <v>0.02619405941</v>
      </c>
      <c r="H103" s="96">
        <f t="shared" si="7"/>
        <v>0.0035018796</v>
      </c>
    </row>
    <row r="104" ht="18.0" customHeight="1">
      <c r="A104" s="94">
        <f t="shared" si="3"/>
        <v>76296</v>
      </c>
      <c r="B104" s="94">
        <f t="shared" si="4"/>
        <v>10200</v>
      </c>
      <c r="C104" s="90">
        <f t="shared" si="1"/>
        <v>102</v>
      </c>
      <c r="D104" s="91">
        <f t="shared" si="2"/>
        <v>209.1</v>
      </c>
      <c r="E104" s="92">
        <v>62.56</v>
      </c>
      <c r="F104" s="95">
        <f t="shared" si="5"/>
        <v>266.56</v>
      </c>
      <c r="G104" s="95">
        <f t="shared" si="6"/>
        <v>0.02613333333</v>
      </c>
      <c r="H104" s="96">
        <f t="shared" si="7"/>
        <v>0.003493761141</v>
      </c>
    </row>
    <row r="105" ht="18.0" customHeight="1">
      <c r="A105" s="94">
        <f t="shared" si="3"/>
        <v>77044</v>
      </c>
      <c r="B105" s="94">
        <f t="shared" si="4"/>
        <v>10300</v>
      </c>
      <c r="C105" s="90">
        <f t="shared" si="1"/>
        <v>103</v>
      </c>
      <c r="D105" s="91">
        <f t="shared" si="2"/>
        <v>211.15</v>
      </c>
      <c r="E105" s="92">
        <v>62.56</v>
      </c>
      <c r="F105" s="95">
        <f t="shared" si="5"/>
        <v>268.56</v>
      </c>
      <c r="G105" s="95">
        <f t="shared" si="6"/>
        <v>0.02607378641</v>
      </c>
      <c r="H105" s="96">
        <f t="shared" si="7"/>
        <v>0.003485800322</v>
      </c>
    </row>
    <row r="106" ht="18.0" customHeight="1">
      <c r="A106" s="94">
        <f t="shared" si="3"/>
        <v>77792</v>
      </c>
      <c r="B106" s="94">
        <f t="shared" si="4"/>
        <v>10400</v>
      </c>
      <c r="C106" s="90">
        <f t="shared" si="1"/>
        <v>104</v>
      </c>
      <c r="D106" s="91">
        <f t="shared" si="2"/>
        <v>213.2</v>
      </c>
      <c r="E106" s="92">
        <v>62.56</v>
      </c>
      <c r="F106" s="95">
        <f t="shared" si="5"/>
        <v>270.56</v>
      </c>
      <c r="G106" s="95">
        <f t="shared" si="6"/>
        <v>0.02601538462</v>
      </c>
      <c r="H106" s="96">
        <f t="shared" si="7"/>
        <v>0.003477992596</v>
      </c>
    </row>
    <row r="107" ht="18.0" customHeight="1">
      <c r="A107" s="94">
        <f t="shared" si="3"/>
        <v>78540</v>
      </c>
      <c r="B107" s="94">
        <f t="shared" si="4"/>
        <v>10500</v>
      </c>
      <c r="C107" s="90">
        <f t="shared" si="1"/>
        <v>105</v>
      </c>
      <c r="D107" s="91">
        <f t="shared" si="2"/>
        <v>215.25</v>
      </c>
      <c r="E107" s="92">
        <v>62.56</v>
      </c>
      <c r="F107" s="95">
        <f t="shared" si="5"/>
        <v>272.56</v>
      </c>
      <c r="G107" s="95">
        <f t="shared" si="6"/>
        <v>0.02595809524</v>
      </c>
      <c r="H107" s="96">
        <f t="shared" si="7"/>
        <v>0.003470333588</v>
      </c>
    </row>
    <row r="108" ht="18.0" customHeight="1">
      <c r="A108" s="94">
        <f t="shared" si="3"/>
        <v>79288</v>
      </c>
      <c r="B108" s="94">
        <f t="shared" si="4"/>
        <v>10600</v>
      </c>
      <c r="C108" s="90">
        <f t="shared" si="1"/>
        <v>106</v>
      </c>
      <c r="D108" s="91">
        <f t="shared" si="2"/>
        <v>217.3</v>
      </c>
      <c r="E108" s="92">
        <v>62.56</v>
      </c>
      <c r="F108" s="95">
        <f t="shared" si="5"/>
        <v>274.56</v>
      </c>
      <c r="G108" s="95">
        <f t="shared" si="6"/>
        <v>0.02590188679</v>
      </c>
      <c r="H108" s="96">
        <f t="shared" si="7"/>
        <v>0.00346281909</v>
      </c>
    </row>
    <row r="109" ht="18.0" customHeight="1">
      <c r="A109" s="94">
        <f t="shared" si="3"/>
        <v>80036</v>
      </c>
      <c r="B109" s="94">
        <f t="shared" si="4"/>
        <v>10700</v>
      </c>
      <c r="C109" s="90">
        <f t="shared" si="1"/>
        <v>107</v>
      </c>
      <c r="D109" s="91">
        <f t="shared" si="2"/>
        <v>219.35</v>
      </c>
      <c r="E109" s="92">
        <v>62.56</v>
      </c>
      <c r="F109" s="95">
        <f t="shared" si="5"/>
        <v>276.56</v>
      </c>
      <c r="G109" s="95">
        <f t="shared" si="6"/>
        <v>0.02584672897</v>
      </c>
      <c r="H109" s="96">
        <f t="shared" si="7"/>
        <v>0.00345544505</v>
      </c>
    </row>
    <row r="110" ht="18.0" customHeight="1">
      <c r="A110" s="94">
        <f t="shared" si="3"/>
        <v>80784</v>
      </c>
      <c r="B110" s="94">
        <f t="shared" si="4"/>
        <v>10800</v>
      </c>
      <c r="C110" s="90">
        <f t="shared" si="1"/>
        <v>108</v>
      </c>
      <c r="D110" s="91">
        <f t="shared" si="2"/>
        <v>221.4</v>
      </c>
      <c r="E110" s="92">
        <v>62.56</v>
      </c>
      <c r="F110" s="95">
        <f t="shared" si="5"/>
        <v>278.56</v>
      </c>
      <c r="G110" s="95">
        <f t="shared" si="6"/>
        <v>0.02579259259</v>
      </c>
      <c r="H110" s="96">
        <f t="shared" si="7"/>
        <v>0.003448207566</v>
      </c>
    </row>
    <row r="111" ht="18.0" customHeight="1">
      <c r="A111" s="94">
        <f t="shared" si="3"/>
        <v>81532</v>
      </c>
      <c r="B111" s="94">
        <f t="shared" si="4"/>
        <v>10900</v>
      </c>
      <c r="C111" s="90">
        <f t="shared" si="1"/>
        <v>109</v>
      </c>
      <c r="D111" s="91">
        <f t="shared" si="2"/>
        <v>223.45</v>
      </c>
      <c r="E111" s="92">
        <v>62.56</v>
      </c>
      <c r="F111" s="95">
        <f t="shared" si="5"/>
        <v>280.56</v>
      </c>
      <c r="G111" s="95">
        <f t="shared" si="6"/>
        <v>0.02573944954</v>
      </c>
      <c r="H111" s="96">
        <f t="shared" si="7"/>
        <v>0.00344110288</v>
      </c>
    </row>
    <row r="112" ht="18.0" customHeight="1">
      <c r="A112" s="94">
        <f t="shared" si="3"/>
        <v>82280</v>
      </c>
      <c r="B112" s="94">
        <f t="shared" si="4"/>
        <v>11000</v>
      </c>
      <c r="C112" s="90">
        <f t="shared" si="1"/>
        <v>110</v>
      </c>
      <c r="D112" s="91">
        <f t="shared" si="2"/>
        <v>225.5</v>
      </c>
      <c r="E112" s="92">
        <v>62.56</v>
      </c>
      <c r="F112" s="95">
        <f t="shared" si="5"/>
        <v>282.56</v>
      </c>
      <c r="G112" s="95">
        <f t="shared" si="6"/>
        <v>0.02568727273</v>
      </c>
      <c r="H112" s="96">
        <f t="shared" si="7"/>
        <v>0.00343412737</v>
      </c>
    </row>
    <row r="113" ht="18.0" customHeight="1">
      <c r="A113" s="94">
        <f t="shared" si="3"/>
        <v>83028</v>
      </c>
      <c r="B113" s="94">
        <f t="shared" si="4"/>
        <v>11100</v>
      </c>
      <c r="C113" s="90">
        <f t="shared" si="1"/>
        <v>111</v>
      </c>
      <c r="D113" s="91">
        <f t="shared" si="2"/>
        <v>227.55</v>
      </c>
      <c r="E113" s="92">
        <v>62.56</v>
      </c>
      <c r="F113" s="95">
        <f t="shared" si="5"/>
        <v>284.56</v>
      </c>
      <c r="G113" s="95">
        <f t="shared" si="6"/>
        <v>0.02563603604</v>
      </c>
      <c r="H113" s="96">
        <f t="shared" si="7"/>
        <v>0.003427277545</v>
      </c>
    </row>
    <row r="114" ht="18.0" customHeight="1">
      <c r="A114" s="94">
        <f t="shared" si="3"/>
        <v>83776</v>
      </c>
      <c r="B114" s="94">
        <f t="shared" si="4"/>
        <v>11200</v>
      </c>
      <c r="C114" s="90">
        <f t="shared" si="1"/>
        <v>112</v>
      </c>
      <c r="D114" s="91">
        <f t="shared" si="2"/>
        <v>229.6</v>
      </c>
      <c r="E114" s="92">
        <v>62.56</v>
      </c>
      <c r="F114" s="95">
        <f t="shared" si="5"/>
        <v>286.56</v>
      </c>
      <c r="G114" s="95">
        <f t="shared" si="6"/>
        <v>0.02558571429</v>
      </c>
      <c r="H114" s="96">
        <f t="shared" si="7"/>
        <v>0.003420550038</v>
      </c>
    </row>
    <row r="115" ht="18.0" customHeight="1">
      <c r="A115" s="94">
        <f t="shared" si="3"/>
        <v>84524</v>
      </c>
      <c r="B115" s="94">
        <f t="shared" si="4"/>
        <v>11300</v>
      </c>
      <c r="C115" s="90">
        <f t="shared" si="1"/>
        <v>113</v>
      </c>
      <c r="D115" s="91">
        <f t="shared" si="2"/>
        <v>231.65</v>
      </c>
      <c r="E115" s="92">
        <v>62.56</v>
      </c>
      <c r="F115" s="95">
        <f t="shared" si="5"/>
        <v>288.56</v>
      </c>
      <c r="G115" s="95">
        <f t="shared" si="6"/>
        <v>0.02553628319</v>
      </c>
      <c r="H115" s="96">
        <f t="shared" si="7"/>
        <v>0.003413941602</v>
      </c>
    </row>
    <row r="116" ht="18.0" customHeight="1">
      <c r="A116" s="94">
        <f t="shared" si="3"/>
        <v>85272</v>
      </c>
      <c r="B116" s="94">
        <f t="shared" si="4"/>
        <v>11400</v>
      </c>
      <c r="C116" s="90">
        <f t="shared" si="1"/>
        <v>114</v>
      </c>
      <c r="D116" s="91">
        <f t="shared" si="2"/>
        <v>233.7</v>
      </c>
      <c r="E116" s="92">
        <v>62.56</v>
      </c>
      <c r="F116" s="95">
        <f t="shared" si="5"/>
        <v>290.56</v>
      </c>
      <c r="G116" s="95">
        <f t="shared" si="6"/>
        <v>0.0254877193</v>
      </c>
      <c r="H116" s="96">
        <f t="shared" si="7"/>
        <v>0.003407449104</v>
      </c>
    </row>
    <row r="117" ht="18.0" customHeight="1">
      <c r="A117" s="94">
        <f t="shared" si="3"/>
        <v>86020</v>
      </c>
      <c r="B117" s="94">
        <f t="shared" si="4"/>
        <v>11500</v>
      </c>
      <c r="C117" s="90">
        <f t="shared" si="1"/>
        <v>115</v>
      </c>
      <c r="D117" s="91">
        <f t="shared" si="2"/>
        <v>235.75</v>
      </c>
      <c r="E117" s="92">
        <v>62.56</v>
      </c>
      <c r="F117" s="95">
        <f t="shared" si="5"/>
        <v>292.56</v>
      </c>
      <c r="G117" s="95">
        <f t="shared" si="6"/>
        <v>0.02544</v>
      </c>
      <c r="H117" s="96">
        <f t="shared" si="7"/>
        <v>0.003401069519</v>
      </c>
    </row>
    <row r="118" ht="18.0" customHeight="1">
      <c r="A118" s="94">
        <f t="shared" si="3"/>
        <v>86768</v>
      </c>
      <c r="B118" s="94">
        <f t="shared" si="4"/>
        <v>11600</v>
      </c>
      <c r="C118" s="90">
        <f t="shared" si="1"/>
        <v>116</v>
      </c>
      <c r="D118" s="91">
        <f t="shared" si="2"/>
        <v>237.8</v>
      </c>
      <c r="E118" s="92">
        <v>62.56</v>
      </c>
      <c r="F118" s="95">
        <f t="shared" si="5"/>
        <v>294.56</v>
      </c>
      <c r="G118" s="95">
        <f t="shared" si="6"/>
        <v>0.02539310345</v>
      </c>
      <c r="H118" s="96">
        <f t="shared" si="7"/>
        <v>0.003394799926</v>
      </c>
    </row>
    <row r="119" ht="18.0" customHeight="1">
      <c r="A119" s="94">
        <f t="shared" si="3"/>
        <v>87516</v>
      </c>
      <c r="B119" s="94">
        <f t="shared" si="4"/>
        <v>11700</v>
      </c>
      <c r="C119" s="90">
        <f t="shared" si="1"/>
        <v>117</v>
      </c>
      <c r="D119" s="91">
        <f t="shared" si="2"/>
        <v>239.85</v>
      </c>
      <c r="E119" s="92">
        <v>62.56</v>
      </c>
      <c r="F119" s="95">
        <f t="shared" si="5"/>
        <v>296.56</v>
      </c>
      <c r="G119" s="95">
        <f t="shared" si="6"/>
        <v>0.02534700855</v>
      </c>
      <c r="H119" s="96">
        <f t="shared" si="7"/>
        <v>0.003388637506</v>
      </c>
    </row>
    <row r="120" ht="18.0" customHeight="1">
      <c r="A120" s="94">
        <f t="shared" si="3"/>
        <v>88264</v>
      </c>
      <c r="B120" s="94">
        <f t="shared" si="4"/>
        <v>11800</v>
      </c>
      <c r="C120" s="90">
        <f t="shared" si="1"/>
        <v>118</v>
      </c>
      <c r="D120" s="91">
        <f t="shared" si="2"/>
        <v>241.9</v>
      </c>
      <c r="E120" s="92">
        <v>62.56</v>
      </c>
      <c r="F120" s="95">
        <f t="shared" si="5"/>
        <v>298.56</v>
      </c>
      <c r="G120" s="95">
        <f t="shared" si="6"/>
        <v>0.02530169492</v>
      </c>
      <c r="H120" s="96">
        <f t="shared" si="7"/>
        <v>0.003382579534</v>
      </c>
    </row>
    <row r="121" ht="18.0" customHeight="1">
      <c r="A121" s="94">
        <f t="shared" si="3"/>
        <v>89012</v>
      </c>
      <c r="B121" s="94">
        <f t="shared" si="4"/>
        <v>11900</v>
      </c>
      <c r="C121" s="90">
        <f t="shared" si="1"/>
        <v>119</v>
      </c>
      <c r="D121" s="91">
        <f t="shared" si="2"/>
        <v>243.95</v>
      </c>
      <c r="E121" s="92">
        <v>62.56</v>
      </c>
      <c r="F121" s="95">
        <f t="shared" si="5"/>
        <v>300.56</v>
      </c>
      <c r="G121" s="95">
        <f t="shared" si="6"/>
        <v>0.02525714286</v>
      </c>
      <c r="H121" s="96">
        <f t="shared" si="7"/>
        <v>0.003376623377</v>
      </c>
    </row>
    <row r="122" ht="18.0" customHeight="1">
      <c r="A122" s="94">
        <f t="shared" si="3"/>
        <v>89760</v>
      </c>
      <c r="B122" s="94">
        <f t="shared" si="4"/>
        <v>12000</v>
      </c>
      <c r="C122" s="90">
        <f t="shared" si="1"/>
        <v>120</v>
      </c>
      <c r="D122" s="91">
        <f t="shared" si="2"/>
        <v>246</v>
      </c>
      <c r="E122" s="92">
        <v>62.56</v>
      </c>
      <c r="F122" s="95">
        <f t="shared" si="5"/>
        <v>302.56</v>
      </c>
      <c r="G122" s="95">
        <f t="shared" si="6"/>
        <v>0.02521333333</v>
      </c>
      <c r="H122" s="96">
        <f t="shared" si="7"/>
        <v>0.003370766488</v>
      </c>
    </row>
    <row r="123" ht="18.0" customHeight="1">
      <c r="A123" s="94">
        <f t="shared" si="3"/>
        <v>90508</v>
      </c>
      <c r="B123" s="94">
        <f t="shared" si="4"/>
        <v>12100</v>
      </c>
      <c r="C123" s="90">
        <f t="shared" si="1"/>
        <v>121</v>
      </c>
      <c r="D123" s="91">
        <f t="shared" si="2"/>
        <v>248.05</v>
      </c>
      <c r="E123" s="92">
        <v>62.56</v>
      </c>
      <c r="F123" s="95">
        <f t="shared" si="5"/>
        <v>304.56</v>
      </c>
      <c r="G123" s="95">
        <f t="shared" si="6"/>
        <v>0.02517024793</v>
      </c>
      <c r="H123" s="96">
        <f t="shared" si="7"/>
        <v>0.003365006408</v>
      </c>
    </row>
    <row r="124" ht="18.0" customHeight="1">
      <c r="A124" s="94">
        <f t="shared" si="3"/>
        <v>91256</v>
      </c>
      <c r="B124" s="94">
        <f t="shared" si="4"/>
        <v>12200</v>
      </c>
      <c r="C124" s="90">
        <f t="shared" si="1"/>
        <v>122</v>
      </c>
      <c r="D124" s="91">
        <f t="shared" si="2"/>
        <v>250.1</v>
      </c>
      <c r="E124" s="92">
        <v>62.56</v>
      </c>
      <c r="F124" s="95">
        <f t="shared" si="5"/>
        <v>306.56</v>
      </c>
      <c r="G124" s="95">
        <f t="shared" si="6"/>
        <v>0.02512786885</v>
      </c>
      <c r="H124" s="96">
        <f t="shared" si="7"/>
        <v>0.003359340756</v>
      </c>
    </row>
    <row r="125" ht="18.0" customHeight="1">
      <c r="A125" s="94">
        <f t="shared" si="3"/>
        <v>92004</v>
      </c>
      <c r="B125" s="94">
        <f t="shared" si="4"/>
        <v>12300</v>
      </c>
      <c r="C125" s="90">
        <f t="shared" si="1"/>
        <v>123</v>
      </c>
      <c r="D125" s="91">
        <f t="shared" si="2"/>
        <v>252.15</v>
      </c>
      <c r="E125" s="92">
        <v>62.56</v>
      </c>
      <c r="F125" s="95">
        <f t="shared" si="5"/>
        <v>308.56</v>
      </c>
      <c r="G125" s="95">
        <f t="shared" si="6"/>
        <v>0.02508617886</v>
      </c>
      <c r="H125" s="96">
        <f t="shared" si="7"/>
        <v>0.003353767228</v>
      </c>
    </row>
    <row r="126" ht="18.0" customHeight="1">
      <c r="A126" s="94">
        <f t="shared" si="3"/>
        <v>92752</v>
      </c>
      <c r="B126" s="94">
        <f t="shared" si="4"/>
        <v>12400</v>
      </c>
      <c r="C126" s="90">
        <f t="shared" si="1"/>
        <v>124</v>
      </c>
      <c r="D126" s="91">
        <f t="shared" si="2"/>
        <v>254.2</v>
      </c>
      <c r="E126" s="92">
        <v>62.56</v>
      </c>
      <c r="F126" s="95">
        <f t="shared" si="5"/>
        <v>310.56</v>
      </c>
      <c r="G126" s="95">
        <f t="shared" si="6"/>
        <v>0.02504516129</v>
      </c>
      <c r="H126" s="96">
        <f t="shared" si="7"/>
        <v>0.003348283595</v>
      </c>
    </row>
    <row r="127" ht="18.0" customHeight="1">
      <c r="A127" s="94">
        <f t="shared" si="3"/>
        <v>93500</v>
      </c>
      <c r="B127" s="94">
        <f t="shared" si="4"/>
        <v>12500</v>
      </c>
      <c r="C127" s="90">
        <f t="shared" si="1"/>
        <v>125</v>
      </c>
      <c r="D127" s="91">
        <f t="shared" si="2"/>
        <v>256.25</v>
      </c>
      <c r="E127" s="92">
        <v>62.56</v>
      </c>
      <c r="F127" s="95">
        <f t="shared" si="5"/>
        <v>312.56</v>
      </c>
      <c r="G127" s="95">
        <f t="shared" si="6"/>
        <v>0.0250048</v>
      </c>
      <c r="H127" s="96">
        <f t="shared" si="7"/>
        <v>0.003342887701</v>
      </c>
    </row>
    <row r="128" ht="18.0" customHeight="1">
      <c r="A128" s="94">
        <f t="shared" si="3"/>
        <v>94248</v>
      </c>
      <c r="B128" s="94">
        <f t="shared" si="4"/>
        <v>12600</v>
      </c>
      <c r="C128" s="90">
        <f t="shared" si="1"/>
        <v>126</v>
      </c>
      <c r="D128" s="91">
        <f t="shared" si="2"/>
        <v>258.3</v>
      </c>
      <c r="E128" s="92">
        <v>62.56</v>
      </c>
      <c r="F128" s="95">
        <f t="shared" si="5"/>
        <v>314.56</v>
      </c>
      <c r="G128" s="95">
        <f t="shared" si="6"/>
        <v>0.02496507937</v>
      </c>
      <c r="H128" s="96">
        <f t="shared" si="7"/>
        <v>0.003337577455</v>
      </c>
    </row>
    <row r="129" ht="18.0" customHeight="1">
      <c r="A129" s="94">
        <f t="shared" si="3"/>
        <v>94996</v>
      </c>
      <c r="B129" s="94">
        <f t="shared" si="4"/>
        <v>12700</v>
      </c>
      <c r="C129" s="90">
        <f t="shared" si="1"/>
        <v>127</v>
      </c>
      <c r="D129" s="91">
        <f t="shared" si="2"/>
        <v>260.35</v>
      </c>
      <c r="E129" s="92">
        <v>62.56</v>
      </c>
      <c r="F129" s="95">
        <f t="shared" si="5"/>
        <v>316.56</v>
      </c>
      <c r="G129" s="95">
        <f t="shared" si="6"/>
        <v>0.02492598425</v>
      </c>
      <c r="H129" s="96">
        <f t="shared" si="7"/>
        <v>0.003332350836</v>
      </c>
    </row>
    <row r="130" ht="18.0" customHeight="1">
      <c r="A130" s="94">
        <f t="shared" si="3"/>
        <v>95744</v>
      </c>
      <c r="B130" s="94">
        <f t="shared" si="4"/>
        <v>12800</v>
      </c>
      <c r="C130" s="90">
        <f t="shared" si="1"/>
        <v>128</v>
      </c>
      <c r="D130" s="91">
        <f t="shared" si="2"/>
        <v>262.4</v>
      </c>
      <c r="E130" s="92">
        <v>62.56</v>
      </c>
      <c r="F130" s="95">
        <f t="shared" si="5"/>
        <v>318.56</v>
      </c>
      <c r="G130" s="95">
        <f t="shared" si="6"/>
        <v>0.0248875</v>
      </c>
      <c r="H130" s="96">
        <f t="shared" si="7"/>
        <v>0.003327205882</v>
      </c>
    </row>
    <row r="131" ht="18.0" customHeight="1">
      <c r="A131" s="94">
        <f t="shared" si="3"/>
        <v>96492</v>
      </c>
      <c r="B131" s="94">
        <f t="shared" si="4"/>
        <v>12900</v>
      </c>
      <c r="C131" s="90">
        <f t="shared" si="1"/>
        <v>129</v>
      </c>
      <c r="D131" s="91">
        <f t="shared" si="2"/>
        <v>264.45</v>
      </c>
      <c r="E131" s="92">
        <v>62.56</v>
      </c>
      <c r="F131" s="95">
        <f t="shared" si="5"/>
        <v>320.56</v>
      </c>
      <c r="G131" s="95">
        <f t="shared" si="6"/>
        <v>0.0248496124</v>
      </c>
      <c r="H131" s="96">
        <f t="shared" si="7"/>
        <v>0.003322140696</v>
      </c>
    </row>
    <row r="132" ht="18.0" customHeight="1">
      <c r="A132" s="94">
        <f t="shared" si="3"/>
        <v>97240</v>
      </c>
      <c r="B132" s="94">
        <f t="shared" si="4"/>
        <v>13000</v>
      </c>
      <c r="C132" s="90">
        <f t="shared" si="1"/>
        <v>130</v>
      </c>
      <c r="D132" s="91">
        <f t="shared" si="2"/>
        <v>266.5</v>
      </c>
      <c r="E132" s="92">
        <v>62.56</v>
      </c>
      <c r="F132" s="95">
        <f t="shared" si="5"/>
        <v>322.56</v>
      </c>
      <c r="G132" s="95">
        <f t="shared" si="6"/>
        <v>0.02481230769</v>
      </c>
      <c r="H132" s="96">
        <f t="shared" si="7"/>
        <v>0.003317153435</v>
      </c>
    </row>
    <row r="133" ht="18.0" customHeight="1">
      <c r="A133" s="94">
        <f t="shared" si="3"/>
        <v>97988</v>
      </c>
      <c r="B133" s="94">
        <f t="shared" si="4"/>
        <v>13100</v>
      </c>
      <c r="C133" s="90">
        <f t="shared" si="1"/>
        <v>131</v>
      </c>
      <c r="D133" s="91">
        <f t="shared" si="2"/>
        <v>268.55</v>
      </c>
      <c r="E133" s="92">
        <v>62.56</v>
      </c>
      <c r="F133" s="95">
        <f t="shared" si="5"/>
        <v>324.56</v>
      </c>
      <c r="G133" s="95">
        <f t="shared" si="6"/>
        <v>0.02477557252</v>
      </c>
      <c r="H133" s="96">
        <f t="shared" si="7"/>
        <v>0.003312242315</v>
      </c>
    </row>
    <row r="134" ht="18.0" customHeight="1">
      <c r="A134" s="94">
        <f t="shared" si="3"/>
        <v>98736</v>
      </c>
      <c r="B134" s="94">
        <f t="shared" si="4"/>
        <v>13200</v>
      </c>
      <c r="C134" s="90">
        <f t="shared" si="1"/>
        <v>132</v>
      </c>
      <c r="D134" s="91">
        <f t="shared" si="2"/>
        <v>270.6</v>
      </c>
      <c r="E134" s="92">
        <v>62.56</v>
      </c>
      <c r="F134" s="95">
        <f t="shared" si="5"/>
        <v>326.56</v>
      </c>
      <c r="G134" s="95">
        <f t="shared" si="6"/>
        <v>0.02473939394</v>
      </c>
      <c r="H134" s="96">
        <f t="shared" si="7"/>
        <v>0.003307405607</v>
      </c>
    </row>
    <row r="135" ht="18.0" customHeight="1">
      <c r="A135" s="94">
        <f t="shared" si="3"/>
        <v>99484</v>
      </c>
      <c r="B135" s="94">
        <f t="shared" si="4"/>
        <v>13300</v>
      </c>
      <c r="C135" s="90">
        <f t="shared" si="1"/>
        <v>133</v>
      </c>
      <c r="D135" s="91">
        <f t="shared" si="2"/>
        <v>272.65</v>
      </c>
      <c r="E135" s="92">
        <v>62.56</v>
      </c>
      <c r="F135" s="95">
        <f t="shared" si="5"/>
        <v>328.56</v>
      </c>
      <c r="G135" s="95">
        <f t="shared" si="6"/>
        <v>0.0247037594</v>
      </c>
      <c r="H135" s="96">
        <f t="shared" si="7"/>
        <v>0.003302641631</v>
      </c>
    </row>
    <row r="136" ht="18.0" customHeight="1">
      <c r="A136" s="94">
        <f t="shared" si="3"/>
        <v>100232</v>
      </c>
      <c r="B136" s="94">
        <f t="shared" si="4"/>
        <v>13400</v>
      </c>
      <c r="C136" s="90">
        <f t="shared" si="1"/>
        <v>134</v>
      </c>
      <c r="D136" s="91">
        <f t="shared" si="2"/>
        <v>274.7</v>
      </c>
      <c r="E136" s="92">
        <v>62.56</v>
      </c>
      <c r="F136" s="95">
        <f t="shared" si="5"/>
        <v>330.56</v>
      </c>
      <c r="G136" s="95">
        <f t="shared" si="6"/>
        <v>0.02466865672</v>
      </c>
      <c r="H136" s="96">
        <f t="shared" si="7"/>
        <v>0.003297948759</v>
      </c>
    </row>
    <row r="137" ht="18.0" customHeight="1">
      <c r="A137" s="94">
        <f t="shared" si="3"/>
        <v>100980</v>
      </c>
      <c r="B137" s="94">
        <f t="shared" si="4"/>
        <v>13500</v>
      </c>
      <c r="C137" s="90">
        <f t="shared" si="1"/>
        <v>135</v>
      </c>
      <c r="D137" s="91">
        <f t="shared" si="2"/>
        <v>276.75</v>
      </c>
      <c r="E137" s="92">
        <v>62.56</v>
      </c>
      <c r="F137" s="95">
        <f t="shared" si="5"/>
        <v>332.56</v>
      </c>
      <c r="G137" s="95">
        <f t="shared" si="6"/>
        <v>0.02463407407</v>
      </c>
      <c r="H137" s="96">
        <f t="shared" si="7"/>
        <v>0.003293325411</v>
      </c>
    </row>
    <row r="138" ht="18.0" customHeight="1">
      <c r="A138" s="94">
        <f t="shared" si="3"/>
        <v>101728</v>
      </c>
      <c r="B138" s="94">
        <f t="shared" si="4"/>
        <v>13600</v>
      </c>
      <c r="C138" s="90">
        <f t="shared" si="1"/>
        <v>136</v>
      </c>
      <c r="D138" s="91">
        <f t="shared" si="2"/>
        <v>278.8</v>
      </c>
      <c r="E138" s="92">
        <v>62.56</v>
      </c>
      <c r="F138" s="95">
        <f t="shared" si="5"/>
        <v>334.56</v>
      </c>
      <c r="G138" s="95">
        <f t="shared" si="6"/>
        <v>0.0246</v>
      </c>
      <c r="H138" s="96">
        <f t="shared" si="7"/>
        <v>0.003288770053</v>
      </c>
    </row>
    <row r="139" ht="18.0" customHeight="1">
      <c r="A139" s="94">
        <f t="shared" si="3"/>
        <v>102476</v>
      </c>
      <c r="B139" s="94">
        <f t="shared" si="4"/>
        <v>13700</v>
      </c>
      <c r="C139" s="90">
        <f t="shared" si="1"/>
        <v>137</v>
      </c>
      <c r="D139" s="91">
        <f t="shared" si="2"/>
        <v>280.85</v>
      </c>
      <c r="E139" s="92">
        <v>62.56</v>
      </c>
      <c r="F139" s="95">
        <f t="shared" si="5"/>
        <v>336.56</v>
      </c>
      <c r="G139" s="95">
        <f t="shared" si="6"/>
        <v>0.02456642336</v>
      </c>
      <c r="H139" s="96">
        <f t="shared" si="7"/>
        <v>0.003284281198</v>
      </c>
    </row>
    <row r="140" ht="18.0" customHeight="1">
      <c r="A140" s="94">
        <f t="shared" si="3"/>
        <v>103224</v>
      </c>
      <c r="B140" s="94">
        <f t="shared" si="4"/>
        <v>13800</v>
      </c>
      <c r="C140" s="90">
        <f t="shared" si="1"/>
        <v>138</v>
      </c>
      <c r="D140" s="91">
        <f t="shared" si="2"/>
        <v>282.9</v>
      </c>
      <c r="E140" s="92">
        <v>62.56</v>
      </c>
      <c r="F140" s="95">
        <f t="shared" si="5"/>
        <v>338.56</v>
      </c>
      <c r="G140" s="95">
        <f t="shared" si="6"/>
        <v>0.02453333333</v>
      </c>
      <c r="H140" s="96">
        <f t="shared" si="7"/>
        <v>0.003279857398</v>
      </c>
    </row>
    <row r="141" ht="18.0" customHeight="1">
      <c r="A141" s="94">
        <f t="shared" si="3"/>
        <v>103972</v>
      </c>
      <c r="B141" s="94">
        <f t="shared" si="4"/>
        <v>13900</v>
      </c>
      <c r="C141" s="90">
        <f t="shared" si="1"/>
        <v>139</v>
      </c>
      <c r="D141" s="91">
        <f t="shared" si="2"/>
        <v>284.95</v>
      </c>
      <c r="E141" s="92">
        <v>62.56</v>
      </c>
      <c r="F141" s="95">
        <f t="shared" si="5"/>
        <v>340.56</v>
      </c>
      <c r="G141" s="95">
        <f t="shared" si="6"/>
        <v>0.02450071942</v>
      </c>
      <c r="H141" s="96">
        <f t="shared" si="7"/>
        <v>0.003275497249</v>
      </c>
    </row>
    <row r="142" ht="18.0" customHeight="1">
      <c r="A142" s="94">
        <f t="shared" si="3"/>
        <v>104720</v>
      </c>
      <c r="B142" s="94">
        <f t="shared" si="4"/>
        <v>14000</v>
      </c>
      <c r="C142" s="90">
        <f t="shared" si="1"/>
        <v>140</v>
      </c>
      <c r="D142" s="91">
        <f t="shared" si="2"/>
        <v>287</v>
      </c>
      <c r="E142" s="92">
        <v>62.56</v>
      </c>
      <c r="F142" s="95">
        <f t="shared" si="5"/>
        <v>342.56</v>
      </c>
      <c r="G142" s="95">
        <f t="shared" si="6"/>
        <v>0.02446857143</v>
      </c>
      <c r="H142" s="96">
        <f t="shared" si="7"/>
        <v>0.003271199389</v>
      </c>
    </row>
    <row r="143" ht="18.0" customHeight="1">
      <c r="A143" s="94">
        <f t="shared" si="3"/>
        <v>105468</v>
      </c>
      <c r="B143" s="94">
        <f t="shared" si="4"/>
        <v>14100</v>
      </c>
      <c r="C143" s="90">
        <f t="shared" si="1"/>
        <v>141</v>
      </c>
      <c r="D143" s="91">
        <f t="shared" si="2"/>
        <v>289.05</v>
      </c>
      <c r="E143" s="92">
        <v>62.56</v>
      </c>
      <c r="F143" s="95">
        <f t="shared" si="5"/>
        <v>344.56</v>
      </c>
      <c r="G143" s="95">
        <f t="shared" si="6"/>
        <v>0.02443687943</v>
      </c>
      <c r="H143" s="96">
        <f t="shared" si="7"/>
        <v>0.003266962491</v>
      </c>
    </row>
    <row r="144" ht="18.0" customHeight="1">
      <c r="A144" s="94">
        <f t="shared" si="3"/>
        <v>106216</v>
      </c>
      <c r="B144" s="94">
        <f t="shared" si="4"/>
        <v>14200</v>
      </c>
      <c r="C144" s="90">
        <f t="shared" si="1"/>
        <v>142</v>
      </c>
      <c r="D144" s="91">
        <f t="shared" si="2"/>
        <v>291.1</v>
      </c>
      <c r="E144" s="92">
        <v>62.56</v>
      </c>
      <c r="F144" s="95">
        <f t="shared" si="5"/>
        <v>346.56</v>
      </c>
      <c r="G144" s="95">
        <f t="shared" si="6"/>
        <v>0.0244056338</v>
      </c>
      <c r="H144" s="96">
        <f t="shared" si="7"/>
        <v>0.003262785268</v>
      </c>
    </row>
    <row r="145" ht="18.0" customHeight="1">
      <c r="A145" s="94">
        <f t="shared" si="3"/>
        <v>106964</v>
      </c>
      <c r="B145" s="94">
        <f t="shared" si="4"/>
        <v>14300</v>
      </c>
      <c r="C145" s="90">
        <f t="shared" si="1"/>
        <v>143</v>
      </c>
      <c r="D145" s="91">
        <f t="shared" si="2"/>
        <v>293.15</v>
      </c>
      <c r="E145" s="92">
        <v>62.56</v>
      </c>
      <c r="F145" s="95">
        <f t="shared" si="5"/>
        <v>348.56</v>
      </c>
      <c r="G145" s="95">
        <f t="shared" si="6"/>
        <v>0.02437482517</v>
      </c>
      <c r="H145" s="96">
        <f t="shared" si="7"/>
        <v>0.003258666467</v>
      </c>
    </row>
    <row r="146" ht="18.0" customHeight="1">
      <c r="A146" s="94">
        <f t="shared" si="3"/>
        <v>107712</v>
      </c>
      <c r="B146" s="94">
        <f t="shared" si="4"/>
        <v>14400</v>
      </c>
      <c r="C146" s="90">
        <f t="shared" si="1"/>
        <v>144</v>
      </c>
      <c r="D146" s="91">
        <f t="shared" si="2"/>
        <v>295.2</v>
      </c>
      <c r="E146" s="92">
        <v>62.56</v>
      </c>
      <c r="F146" s="95">
        <f t="shared" si="5"/>
        <v>350.56</v>
      </c>
      <c r="G146" s="95">
        <f t="shared" si="6"/>
        <v>0.02434444444</v>
      </c>
      <c r="H146" s="96">
        <f t="shared" si="7"/>
        <v>0.003254604872</v>
      </c>
    </row>
    <row r="147" ht="18.0" customHeight="1">
      <c r="A147" s="94">
        <f t="shared" si="3"/>
        <v>108460</v>
      </c>
      <c r="B147" s="94">
        <f t="shared" si="4"/>
        <v>14500</v>
      </c>
      <c r="C147" s="90">
        <f t="shared" si="1"/>
        <v>145</v>
      </c>
      <c r="D147" s="91">
        <f t="shared" si="2"/>
        <v>297.25</v>
      </c>
      <c r="E147" s="92">
        <v>62.56</v>
      </c>
      <c r="F147" s="95">
        <f t="shared" si="5"/>
        <v>352.56</v>
      </c>
      <c r="G147" s="95">
        <f t="shared" si="6"/>
        <v>0.02431448276</v>
      </c>
      <c r="H147" s="96">
        <f t="shared" si="7"/>
        <v>0.003250599299</v>
      </c>
    </row>
    <row r="148" ht="18.0" customHeight="1">
      <c r="A148" s="94">
        <f t="shared" si="3"/>
        <v>109208</v>
      </c>
      <c r="B148" s="94">
        <f t="shared" si="4"/>
        <v>14600</v>
      </c>
      <c r="C148" s="90">
        <f t="shared" si="1"/>
        <v>146</v>
      </c>
      <c r="D148" s="91">
        <f t="shared" si="2"/>
        <v>299.3</v>
      </c>
      <c r="E148" s="92">
        <v>62.56</v>
      </c>
      <c r="F148" s="95">
        <f t="shared" si="5"/>
        <v>354.56</v>
      </c>
      <c r="G148" s="95">
        <f t="shared" si="6"/>
        <v>0.02428493151</v>
      </c>
      <c r="H148" s="96">
        <f t="shared" si="7"/>
        <v>0.003246648597</v>
      </c>
    </row>
    <row r="149" ht="18.0" customHeight="1">
      <c r="A149" s="94">
        <f t="shared" si="3"/>
        <v>109956</v>
      </c>
      <c r="B149" s="94">
        <f t="shared" si="4"/>
        <v>14700</v>
      </c>
      <c r="C149" s="90">
        <f t="shared" si="1"/>
        <v>147</v>
      </c>
      <c r="D149" s="91">
        <f t="shared" si="2"/>
        <v>301.35</v>
      </c>
      <c r="E149" s="92">
        <v>62.56</v>
      </c>
      <c r="F149" s="95">
        <f t="shared" si="5"/>
        <v>356.56</v>
      </c>
      <c r="G149" s="95">
        <f t="shared" si="6"/>
        <v>0.02425578231</v>
      </c>
      <c r="H149" s="96">
        <f t="shared" si="7"/>
        <v>0.003242751646</v>
      </c>
    </row>
    <row r="150" ht="18.0" customHeight="1">
      <c r="A150" s="94">
        <f t="shared" si="3"/>
        <v>110704</v>
      </c>
      <c r="B150" s="94">
        <f t="shared" si="4"/>
        <v>14800</v>
      </c>
      <c r="C150" s="90">
        <f t="shared" si="1"/>
        <v>148</v>
      </c>
      <c r="D150" s="91">
        <f t="shared" si="2"/>
        <v>303.4</v>
      </c>
      <c r="E150" s="92">
        <v>62.56</v>
      </c>
      <c r="F150" s="95">
        <f t="shared" si="5"/>
        <v>358.56</v>
      </c>
      <c r="G150" s="95">
        <f t="shared" si="6"/>
        <v>0.02422702703</v>
      </c>
      <c r="H150" s="96">
        <f t="shared" si="7"/>
        <v>0.003238907357</v>
      </c>
    </row>
    <row r="151" ht="18.0" customHeight="1">
      <c r="A151" s="94">
        <f t="shared" si="3"/>
        <v>111452</v>
      </c>
      <c r="B151" s="94">
        <f t="shared" si="4"/>
        <v>14900</v>
      </c>
      <c r="C151" s="90">
        <f t="shared" si="1"/>
        <v>149</v>
      </c>
      <c r="D151" s="91">
        <f t="shared" si="2"/>
        <v>305.45</v>
      </c>
      <c r="E151" s="92">
        <v>62.56</v>
      </c>
      <c r="F151" s="95">
        <f t="shared" si="5"/>
        <v>360.56</v>
      </c>
      <c r="G151" s="95">
        <f t="shared" si="6"/>
        <v>0.02419865772</v>
      </c>
      <c r="H151" s="96">
        <f t="shared" si="7"/>
        <v>0.003235114668</v>
      </c>
    </row>
    <row r="152" ht="18.0" customHeight="1">
      <c r="A152" s="94">
        <f t="shared" si="3"/>
        <v>112200</v>
      </c>
      <c r="B152" s="94">
        <f t="shared" si="4"/>
        <v>15000</v>
      </c>
      <c r="C152" s="90">
        <f t="shared" si="1"/>
        <v>150</v>
      </c>
      <c r="D152" s="91">
        <f t="shared" si="2"/>
        <v>307.5</v>
      </c>
      <c r="E152" s="92">
        <v>62.56</v>
      </c>
      <c r="F152" s="95">
        <f t="shared" si="5"/>
        <v>362.56</v>
      </c>
      <c r="G152" s="95">
        <f t="shared" si="6"/>
        <v>0.02417066667</v>
      </c>
      <c r="H152" s="96">
        <f t="shared" si="7"/>
        <v>0.003231372549</v>
      </c>
    </row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printOptions/>
  <pageMargins bottom="0.75" footer="0.0" header="0.0" left="0.7" right="0.7" top="0.75"/>
  <pageSetup orientation="landscape"/>
  <drawing r:id="rId2"/>
  <legacyDrawing r:id="rId3"/>
  <tableParts count="1">
    <tablePart r:id="rId5"/>
  </tableParts>
</worksheet>
</file>